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ikenfk.sharepoint.com/sites/grp-365-V50-a-s-PLANLPlanlegging/Delte dokumenter/Avd for Klima/3_Biogass Oslofjord/Beregninger og nøkkelinfo/"/>
    </mc:Choice>
  </mc:AlternateContent>
  <xr:revisionPtr revIDLastSave="4" documentId="8_{9F4CA5E8-0F1A-431A-8F0D-60359BA745C6}" xr6:coauthVersionLast="47" xr6:coauthVersionMax="47" xr10:uidLastSave="{6B8CB767-9D5D-4EF9-B354-129D0F702B5E}"/>
  <bookViews>
    <workbookView xWindow="28680" yWindow="-120" windowWidth="29040" windowHeight="15840" activeTab="5" xr2:uid="{04E84965-CC70-4CA8-85C5-A960022B1525}"/>
  </bookViews>
  <sheets>
    <sheet name="Beregninger" sheetId="5" r:id="rId1"/>
    <sheet name="Antall husdyr" sheetId="1" r:id="rId2"/>
    <sheet name="Innbyggertall" sheetId="2" r:id="rId3"/>
    <sheet name="Halm" sheetId="4" r:id="rId4"/>
    <sheet name="Faktorer" sheetId="3" r:id="rId5"/>
    <sheet name="Kommuneendringer"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9" i="5" l="1"/>
  <c r="H137" i="5"/>
  <c r="H231" i="5"/>
  <c r="H156" i="5"/>
  <c r="H292" i="5"/>
  <c r="H244" i="5"/>
  <c r="D244" i="5" s="1"/>
  <c r="H120" i="5"/>
  <c r="H280" i="5"/>
  <c r="D280" i="5" s="1"/>
  <c r="H213" i="5"/>
  <c r="H332" i="5"/>
  <c r="H267" i="5"/>
  <c r="H78" i="5"/>
  <c r="H211" i="5"/>
  <c r="H85" i="5"/>
  <c r="D85" i="5" s="1"/>
  <c r="H28" i="5"/>
  <c r="H344" i="5"/>
  <c r="D344" i="5" s="1"/>
  <c r="H342" i="5"/>
  <c r="H304" i="5"/>
  <c r="H324" i="5"/>
  <c r="H191" i="5"/>
  <c r="H88" i="5"/>
  <c r="H182" i="5"/>
  <c r="D182" i="5" s="1"/>
  <c r="H335" i="5"/>
  <c r="H129" i="5"/>
  <c r="D129" i="5" s="1"/>
  <c r="H270" i="5"/>
  <c r="H84" i="5"/>
  <c r="H155" i="5"/>
  <c r="H218" i="5"/>
  <c r="H86" i="5"/>
  <c r="H306" i="5"/>
  <c r="D306" i="5" s="1"/>
  <c r="H284" i="5"/>
  <c r="H229" i="5"/>
  <c r="D229" i="5" s="1"/>
  <c r="H130" i="5"/>
  <c r="H349" i="5"/>
  <c r="H262" i="5"/>
  <c r="H328" i="5"/>
  <c r="H281" i="5"/>
  <c r="H307" i="5"/>
  <c r="D307" i="5" s="1"/>
  <c r="H186" i="5"/>
  <c r="H57" i="5"/>
  <c r="D57" i="5" s="1"/>
  <c r="H146" i="5"/>
  <c r="H212" i="5"/>
  <c r="H276" i="5"/>
  <c r="H179" i="5"/>
  <c r="H338" i="5"/>
  <c r="H49" i="5"/>
  <c r="H203" i="5"/>
  <c r="H288" i="5"/>
  <c r="D288" i="5" s="1"/>
  <c r="H207" i="5"/>
  <c r="H33" i="5"/>
  <c r="H351" i="5"/>
  <c r="H259" i="5"/>
  <c r="H6" i="5"/>
  <c r="H346" i="5"/>
  <c r="D346" i="5" s="1"/>
  <c r="H228" i="5"/>
  <c r="H297" i="5"/>
  <c r="D297" i="5" s="1"/>
  <c r="H214" i="5"/>
  <c r="H248" i="5"/>
  <c r="H41" i="5"/>
  <c r="H162" i="5"/>
  <c r="H222" i="5"/>
  <c r="H343" i="5"/>
  <c r="H3" i="5"/>
  <c r="H266" i="5"/>
  <c r="D266" i="5" s="1"/>
  <c r="H161" i="5"/>
  <c r="H225" i="5"/>
  <c r="H202" i="5"/>
  <c r="H81" i="5"/>
  <c r="H159" i="5"/>
  <c r="H334" i="5"/>
  <c r="D334" i="5" s="1"/>
  <c r="H245" i="5"/>
  <c r="H227" i="5"/>
  <c r="D227" i="5" s="1"/>
  <c r="H170" i="5"/>
  <c r="D170" i="5" s="1"/>
  <c r="H53" i="5"/>
  <c r="H166" i="5"/>
  <c r="H247" i="5"/>
  <c r="H135" i="5"/>
  <c r="H327" i="5"/>
  <c r="D327" i="5" s="1"/>
  <c r="H348" i="5"/>
  <c r="H185" i="5"/>
  <c r="D185" i="5" s="1"/>
  <c r="H278" i="5"/>
  <c r="D278" i="5" s="1"/>
  <c r="H255" i="5"/>
  <c r="H164" i="5"/>
  <c r="H4" i="5"/>
  <c r="H293" i="5"/>
  <c r="H265" i="5"/>
  <c r="D265" i="5" s="1"/>
  <c r="H193" i="5"/>
  <c r="H106" i="5"/>
  <c r="D106" i="5" s="1"/>
  <c r="H329" i="5"/>
  <c r="D329" i="5" s="1"/>
  <c r="H113" i="5"/>
  <c r="H5" i="5"/>
  <c r="H153" i="5"/>
  <c r="H97" i="5"/>
  <c r="H321" i="5"/>
  <c r="D321" i="5" s="1"/>
  <c r="H357" i="5"/>
  <c r="H258" i="5"/>
  <c r="D258" i="5" s="1"/>
  <c r="H175" i="5"/>
  <c r="D175" i="5" s="1"/>
  <c r="H320" i="5"/>
  <c r="H326" i="5"/>
  <c r="H145" i="5"/>
  <c r="H223" i="5"/>
  <c r="H125" i="5"/>
  <c r="D125" i="5" s="1"/>
  <c r="H236" i="5"/>
  <c r="H141" i="5"/>
  <c r="D141" i="5" s="1"/>
  <c r="H274" i="5"/>
  <c r="H144" i="5"/>
  <c r="H68" i="5"/>
  <c r="H20" i="5"/>
  <c r="H107" i="5"/>
  <c r="H45" i="5"/>
  <c r="D45" i="5" s="1"/>
  <c r="H169" i="5"/>
  <c r="H19" i="5"/>
  <c r="D19" i="5" s="1"/>
  <c r="H195" i="5"/>
  <c r="D195" i="5" s="1"/>
  <c r="H14" i="5"/>
  <c r="H275" i="5"/>
  <c r="H48" i="5"/>
  <c r="H116" i="5"/>
  <c r="H11" i="5"/>
  <c r="D11" i="5" s="1"/>
  <c r="H230" i="5"/>
  <c r="H224" i="5"/>
  <c r="D224" i="5" s="1"/>
  <c r="H87" i="5"/>
  <c r="H94" i="5"/>
  <c r="H9" i="5"/>
  <c r="H299" i="5"/>
  <c r="H318" i="5"/>
  <c r="H217" i="5"/>
  <c r="D217" i="5" s="1"/>
  <c r="H92" i="5"/>
  <c r="H268" i="5"/>
  <c r="D268" i="5" s="1"/>
  <c r="H279" i="5"/>
  <c r="H108" i="5"/>
  <c r="H260" i="5"/>
  <c r="H189" i="5"/>
  <c r="H286" i="5"/>
  <c r="H264" i="5"/>
  <c r="H345" i="5"/>
  <c r="H226" i="5"/>
  <c r="D226" i="5" s="1"/>
  <c r="H308" i="5"/>
  <c r="D308" i="5" s="1"/>
  <c r="H138" i="5"/>
  <c r="H251" i="5"/>
  <c r="H30" i="5"/>
  <c r="H167" i="5"/>
  <c r="H50" i="5"/>
  <c r="H29" i="5"/>
  <c r="H157" i="5"/>
  <c r="D157" i="5" s="1"/>
  <c r="H331" i="5"/>
  <c r="D331" i="5" s="1"/>
  <c r="H40" i="5"/>
  <c r="H272" i="5"/>
  <c r="H61" i="5"/>
  <c r="H104" i="5"/>
  <c r="H254" i="5"/>
  <c r="D254" i="5" s="1"/>
  <c r="H139" i="5"/>
  <c r="H317" i="5"/>
  <c r="D317" i="5" s="1"/>
  <c r="H323" i="5"/>
  <c r="D323" i="5" s="1"/>
  <c r="H158" i="5"/>
  <c r="H350" i="5"/>
  <c r="H132" i="5"/>
  <c r="H91" i="5"/>
  <c r="H123" i="5"/>
  <c r="D123" i="5" s="1"/>
  <c r="H339" i="5"/>
  <c r="H154" i="5"/>
  <c r="D154" i="5" s="1"/>
  <c r="H65" i="5"/>
  <c r="D65" i="5" s="1"/>
  <c r="H180" i="5"/>
  <c r="H282" i="5"/>
  <c r="H136" i="5"/>
  <c r="H149" i="5"/>
  <c r="H96" i="5"/>
  <c r="H62" i="5"/>
  <c r="H54" i="5"/>
  <c r="D54" i="5" s="1"/>
  <c r="H10" i="5"/>
  <c r="H285" i="5"/>
  <c r="H300" i="5"/>
  <c r="H194" i="5"/>
  <c r="H72" i="5"/>
  <c r="H69" i="5"/>
  <c r="D69" i="5" s="1"/>
  <c r="H215" i="5"/>
  <c r="H16" i="5"/>
  <c r="D16" i="5" s="1"/>
  <c r="H13" i="5"/>
  <c r="D13" i="5" s="1"/>
  <c r="H22" i="5"/>
  <c r="H309" i="5"/>
  <c r="H26" i="5"/>
  <c r="H209" i="5"/>
  <c r="H201" i="5"/>
  <c r="D201" i="5" s="1"/>
  <c r="H177" i="5"/>
  <c r="H82" i="5"/>
  <c r="D82" i="5" s="1"/>
  <c r="H58" i="5"/>
  <c r="H7" i="5"/>
  <c r="H283" i="5"/>
  <c r="H80" i="5"/>
  <c r="H256" i="5"/>
  <c r="H210" i="5"/>
  <c r="D210" i="5" s="1"/>
  <c r="H117" i="5"/>
  <c r="H197" i="5"/>
  <c r="D197" i="5" s="1"/>
  <c r="H52" i="5"/>
  <c r="H60" i="5"/>
  <c r="H353" i="5"/>
  <c r="H253" i="5"/>
  <c r="H176" i="5"/>
  <c r="H303" i="5"/>
  <c r="D303" i="5" s="1"/>
  <c r="H249" i="5"/>
  <c r="H330" i="5"/>
  <c r="D330" i="5" s="1"/>
  <c r="H8" i="5"/>
  <c r="D8" i="5" s="1"/>
  <c r="H56" i="5"/>
  <c r="H294" i="5"/>
  <c r="H192" i="5"/>
  <c r="H37" i="5"/>
  <c r="H89" i="5"/>
  <c r="D89" i="5" s="1"/>
  <c r="H93" i="5"/>
  <c r="H64" i="5"/>
  <c r="D64" i="5" s="1"/>
  <c r="H31" i="5"/>
  <c r="D31" i="5" s="1"/>
  <c r="H291" i="5"/>
  <c r="H27" i="5"/>
  <c r="H112" i="5"/>
  <c r="H196" i="5"/>
  <c r="H122" i="5"/>
  <c r="D122" i="5" s="1"/>
  <c r="H114" i="5"/>
  <c r="H160" i="5"/>
  <c r="D160" i="5" s="1"/>
  <c r="H352" i="5"/>
  <c r="D352" i="5" s="1"/>
  <c r="H295" i="5"/>
  <c r="H250" i="5"/>
  <c r="H340" i="5"/>
  <c r="H18" i="5"/>
  <c r="H24" i="5"/>
  <c r="D24" i="5" s="1"/>
  <c r="H356" i="5"/>
  <c r="H111" i="5"/>
  <c r="D111" i="5" s="1"/>
  <c r="H98" i="5"/>
  <c r="D98" i="5" s="1"/>
  <c r="H235" i="5"/>
  <c r="H261" i="5"/>
  <c r="H124" i="5"/>
  <c r="H205" i="5"/>
  <c r="H233" i="5"/>
  <c r="D233" i="5" s="1"/>
  <c r="H298" i="5"/>
  <c r="H151" i="5"/>
  <c r="D151" i="5" s="1"/>
  <c r="H171" i="5"/>
  <c r="H208" i="5"/>
  <c r="H315" i="5"/>
  <c r="D315" i="5" s="1"/>
  <c r="H181" i="5"/>
  <c r="H183" i="5"/>
  <c r="H333" i="5"/>
  <c r="D333" i="5" s="1"/>
  <c r="H174" i="5"/>
  <c r="H51" i="5"/>
  <c r="D51" i="5" s="1"/>
  <c r="H305" i="5"/>
  <c r="D305" i="5" s="1"/>
  <c r="H21" i="5"/>
  <c r="H220" i="5"/>
  <c r="H83" i="5"/>
  <c r="H172" i="5"/>
  <c r="H42" i="5"/>
  <c r="D42" i="5" s="1"/>
  <c r="H23" i="5"/>
  <c r="H43" i="5"/>
  <c r="D43" i="5" s="1"/>
  <c r="H147" i="5"/>
  <c r="H252" i="5"/>
  <c r="H168" i="5"/>
  <c r="H355" i="5"/>
  <c r="H76" i="5"/>
  <c r="H79" i="5"/>
  <c r="H47" i="5"/>
  <c r="H110" i="5"/>
  <c r="D110" i="5" s="1"/>
  <c r="H173" i="5"/>
  <c r="H38" i="5"/>
  <c r="H131" i="5"/>
  <c r="H271" i="5"/>
  <c r="H119" i="5"/>
  <c r="H219" i="5"/>
  <c r="D219" i="5" s="1"/>
  <c r="H105" i="5"/>
  <c r="H206" i="5"/>
  <c r="D206" i="5" s="1"/>
  <c r="H240" i="5"/>
  <c r="D240" i="5" s="1"/>
  <c r="H55" i="5"/>
  <c r="H118" i="5"/>
  <c r="H178" i="5"/>
  <c r="H133" i="5"/>
  <c r="H234" i="5"/>
  <c r="D234" i="5" s="1"/>
  <c r="H32" i="5"/>
  <c r="H296" i="5"/>
  <c r="D296" i="5" s="1"/>
  <c r="H99" i="5"/>
  <c r="D99" i="5" s="1"/>
  <c r="H200" i="5"/>
  <c r="H310" i="5"/>
  <c r="H302" i="5"/>
  <c r="H242" i="5"/>
  <c r="H71" i="5"/>
  <c r="D71" i="5" s="1"/>
  <c r="H289" i="5"/>
  <c r="H74" i="5"/>
  <c r="D74" i="5" s="1"/>
  <c r="H142" i="5"/>
  <c r="D142" i="5" s="1"/>
  <c r="H337" i="5"/>
  <c r="H36" i="5"/>
  <c r="H143" i="5"/>
  <c r="H34" i="5"/>
  <c r="H121" i="5"/>
  <c r="D121" i="5" s="1"/>
  <c r="H73" i="5"/>
  <c r="H314" i="5"/>
  <c r="D314" i="5" s="1"/>
  <c r="H246" i="5"/>
  <c r="H325" i="5"/>
  <c r="H238" i="5"/>
  <c r="D238" i="5" s="1"/>
  <c r="H311" i="5"/>
  <c r="H127" i="5"/>
  <c r="H115" i="5"/>
  <c r="D115" i="5" s="1"/>
  <c r="H316" i="5"/>
  <c r="H140" i="5"/>
  <c r="D140" i="5" s="1"/>
  <c r="H347" i="5"/>
  <c r="H232" i="5"/>
  <c r="H15" i="5"/>
  <c r="H109" i="5"/>
  <c r="H239" i="5"/>
  <c r="H216" i="5"/>
  <c r="D216" i="5" s="1"/>
  <c r="H75" i="5"/>
  <c r="H44" i="5"/>
  <c r="D44" i="5" s="1"/>
  <c r="H221" i="5"/>
  <c r="D221" i="5" s="1"/>
  <c r="H150" i="5"/>
  <c r="H66" i="5"/>
  <c r="H241" i="5"/>
  <c r="D241" i="5" s="1"/>
  <c r="H152" i="5"/>
  <c r="H17" i="5"/>
  <c r="D17" i="5" s="1"/>
  <c r="H341" i="5"/>
  <c r="H95" i="5"/>
  <c r="D95" i="5" s="1"/>
  <c r="H199" i="5"/>
  <c r="D199" i="5" s="1"/>
  <c r="H287" i="5"/>
  <c r="H263" i="5"/>
  <c r="H39" i="5"/>
  <c r="H312" i="5"/>
  <c r="H25" i="5"/>
  <c r="D25" i="5" s="1"/>
  <c r="H77" i="5"/>
  <c r="D77" i="5" s="1"/>
  <c r="H204" i="5"/>
  <c r="D204" i="5" s="1"/>
  <c r="H190" i="5"/>
  <c r="H103" i="5"/>
  <c r="H165" i="5"/>
  <c r="D165" i="5" s="1"/>
  <c r="H257" i="5"/>
  <c r="H273" i="5"/>
  <c r="H134" i="5"/>
  <c r="D134" i="5" s="1"/>
  <c r="H290" i="5"/>
  <c r="D290" i="5" s="1"/>
  <c r="H163" i="5"/>
  <c r="D163" i="5" s="1"/>
  <c r="H90" i="5"/>
  <c r="H100" i="5"/>
  <c r="D100" i="5" s="1"/>
  <c r="H319" i="5"/>
  <c r="H102" i="5"/>
  <c r="H128" i="5"/>
  <c r="H354" i="5"/>
  <c r="D354" i="5" s="1"/>
  <c r="H59" i="5"/>
  <c r="D59" i="5" s="1"/>
  <c r="H184" i="5"/>
  <c r="D184" i="5" s="1"/>
  <c r="H12" i="5"/>
  <c r="D12" i="5" s="1"/>
  <c r="H46" i="5"/>
  <c r="D46" i="5" s="1"/>
  <c r="H35" i="5"/>
  <c r="D35" i="5" s="1"/>
  <c r="H322" i="5"/>
  <c r="H243" i="5"/>
  <c r="H67" i="5"/>
  <c r="D67" i="5" s="1"/>
  <c r="H198" i="5"/>
  <c r="H70" i="5"/>
  <c r="D70" i="5" s="1"/>
  <c r="H188" i="5"/>
  <c r="H187" i="5"/>
  <c r="D187" i="5" s="1"/>
  <c r="H63" i="5"/>
  <c r="D63" i="5" s="1"/>
  <c r="H336" i="5"/>
  <c r="H237" i="5"/>
  <c r="H301" i="5"/>
  <c r="D301" i="5" s="1"/>
  <c r="H277" i="5"/>
  <c r="D277" i="5" s="1"/>
  <c r="H101" i="5"/>
  <c r="D101" i="5" s="1"/>
  <c r="H313" i="5"/>
  <c r="D313" i="5" s="1"/>
  <c r="H148" i="5"/>
  <c r="D148" i="5" s="1"/>
  <c r="H126" i="5"/>
  <c r="D126" i="5" s="1"/>
  <c r="D130" i="5"/>
  <c r="D269" i="5"/>
  <c r="D137" i="5"/>
  <c r="D231" i="5"/>
  <c r="D156" i="5"/>
  <c r="D292" i="5"/>
  <c r="D120" i="5"/>
  <c r="D213" i="5"/>
  <c r="D332" i="5"/>
  <c r="D267" i="5"/>
  <c r="D78" i="5"/>
  <c r="D211" i="5"/>
  <c r="D28" i="5"/>
  <c r="D342" i="5"/>
  <c r="D304" i="5"/>
  <c r="D324" i="5"/>
  <c r="D191" i="5"/>
  <c r="D88" i="5"/>
  <c r="D335" i="5"/>
  <c r="D270" i="5"/>
  <c r="D84" i="5"/>
  <c r="D155" i="5"/>
  <c r="D218" i="5"/>
  <c r="D86" i="5"/>
  <c r="D284" i="5"/>
  <c r="D349" i="5"/>
  <c r="D262" i="5"/>
  <c r="D328" i="5"/>
  <c r="D281" i="5"/>
  <c r="D186" i="5"/>
  <c r="D146" i="5"/>
  <c r="D212" i="5"/>
  <c r="D276" i="5"/>
  <c r="D179" i="5"/>
  <c r="D338" i="5"/>
  <c r="D49" i="5"/>
  <c r="D203" i="5"/>
  <c r="D207" i="5"/>
  <c r="D33" i="5"/>
  <c r="D351" i="5"/>
  <c r="D259" i="5"/>
  <c r="D6" i="5"/>
  <c r="D228" i="5"/>
  <c r="D214" i="5"/>
  <c r="D248" i="5"/>
  <c r="D41" i="5"/>
  <c r="D162" i="5"/>
  <c r="D222" i="5"/>
  <c r="D343" i="5"/>
  <c r="D3" i="5"/>
  <c r="D161" i="5"/>
  <c r="D225" i="5"/>
  <c r="D202" i="5"/>
  <c r="D81" i="5"/>
  <c r="D159" i="5"/>
  <c r="D245" i="5"/>
  <c r="D53" i="5"/>
  <c r="D166" i="5"/>
  <c r="D247" i="5"/>
  <c r="D135" i="5"/>
  <c r="D348" i="5"/>
  <c r="D255" i="5"/>
  <c r="D164" i="5"/>
  <c r="D4" i="5"/>
  <c r="D293" i="5"/>
  <c r="D193" i="5"/>
  <c r="D113" i="5"/>
  <c r="D5" i="5"/>
  <c r="D153" i="5"/>
  <c r="D97" i="5"/>
  <c r="D357" i="5"/>
  <c r="D320" i="5"/>
  <c r="D326" i="5"/>
  <c r="D145" i="5"/>
  <c r="D223" i="5"/>
  <c r="D236" i="5"/>
  <c r="D274" i="5"/>
  <c r="D144" i="5"/>
  <c r="D68" i="5"/>
  <c r="D20" i="5"/>
  <c r="D107" i="5"/>
  <c r="D169" i="5"/>
  <c r="D14" i="5"/>
  <c r="D275" i="5"/>
  <c r="D48" i="5"/>
  <c r="D116" i="5"/>
  <c r="D230" i="5"/>
  <c r="D87" i="5"/>
  <c r="D94" i="5"/>
  <c r="D9" i="5"/>
  <c r="D299" i="5"/>
  <c r="D318" i="5"/>
  <c r="D92" i="5"/>
  <c r="D279" i="5"/>
  <c r="D108" i="5"/>
  <c r="D260" i="5"/>
  <c r="D189" i="5"/>
  <c r="D286" i="5"/>
  <c r="D264" i="5"/>
  <c r="D345" i="5"/>
  <c r="D138" i="5"/>
  <c r="D251" i="5"/>
  <c r="D30" i="5"/>
  <c r="D167" i="5"/>
  <c r="D50" i="5"/>
  <c r="D29" i="5"/>
  <c r="D40" i="5"/>
  <c r="D272" i="5"/>
  <c r="D61" i="5"/>
  <c r="D104" i="5"/>
  <c r="D139" i="5"/>
  <c r="D158" i="5"/>
  <c r="D350" i="5"/>
  <c r="D132" i="5"/>
  <c r="D91" i="5"/>
  <c r="D339" i="5"/>
  <c r="D180" i="5"/>
  <c r="D282" i="5"/>
  <c r="D136" i="5"/>
  <c r="D149" i="5"/>
  <c r="D96" i="5"/>
  <c r="D62" i="5"/>
  <c r="D10" i="5"/>
  <c r="D285" i="5"/>
  <c r="D300" i="5"/>
  <c r="D194" i="5"/>
  <c r="D72" i="5"/>
  <c r="D215" i="5"/>
  <c r="D22" i="5"/>
  <c r="D309" i="5"/>
  <c r="D26" i="5"/>
  <c r="D209" i="5"/>
  <c r="D177" i="5"/>
  <c r="D58" i="5"/>
  <c r="D7" i="5"/>
  <c r="D283" i="5"/>
  <c r="D80" i="5"/>
  <c r="D256" i="5"/>
  <c r="D117" i="5"/>
  <c r="D52" i="5"/>
  <c r="D60" i="5"/>
  <c r="D353" i="5"/>
  <c r="D253" i="5"/>
  <c r="D176" i="5"/>
  <c r="D249" i="5"/>
  <c r="D56" i="5"/>
  <c r="D294" i="5"/>
  <c r="D192" i="5"/>
  <c r="D37" i="5"/>
  <c r="D93" i="5"/>
  <c r="D291" i="5"/>
  <c r="D27" i="5"/>
  <c r="D112" i="5"/>
  <c r="D196" i="5"/>
  <c r="D114" i="5"/>
  <c r="D295" i="5"/>
  <c r="D250" i="5"/>
  <c r="D340" i="5"/>
  <c r="D18" i="5"/>
  <c r="D356" i="5"/>
  <c r="D235" i="5"/>
  <c r="D261" i="5"/>
  <c r="D124" i="5"/>
  <c r="D205" i="5"/>
  <c r="D298" i="5"/>
  <c r="D171" i="5"/>
  <c r="D208" i="5"/>
  <c r="D181" i="5"/>
  <c r="D183" i="5"/>
  <c r="D174" i="5"/>
  <c r="D21" i="5"/>
  <c r="D220" i="5"/>
  <c r="D83" i="5"/>
  <c r="D172" i="5"/>
  <c r="D23" i="5"/>
  <c r="D147" i="5"/>
  <c r="D252" i="5"/>
  <c r="D168" i="5"/>
  <c r="D355" i="5"/>
  <c r="D76" i="5"/>
  <c r="D79" i="5"/>
  <c r="D47" i="5"/>
  <c r="D173" i="5"/>
  <c r="D38" i="5"/>
  <c r="D131" i="5"/>
  <c r="D271" i="5"/>
  <c r="D119" i="5"/>
  <c r="D105" i="5"/>
  <c r="D55" i="5"/>
  <c r="D118" i="5"/>
  <c r="D178" i="5"/>
  <c r="D133" i="5"/>
  <c r="D32" i="5"/>
  <c r="D200" i="5"/>
  <c r="D310" i="5"/>
  <c r="D302" i="5"/>
  <c r="D242" i="5"/>
  <c r="D289" i="5"/>
  <c r="D337" i="5"/>
  <c r="D36" i="5"/>
  <c r="D143" i="5"/>
  <c r="D34" i="5"/>
  <c r="D73" i="5"/>
  <c r="D246" i="5"/>
  <c r="D325" i="5"/>
  <c r="D311" i="5"/>
  <c r="D127" i="5"/>
  <c r="D316" i="5"/>
  <c r="D347" i="5"/>
  <c r="D232" i="5"/>
  <c r="D15" i="5"/>
  <c r="D109" i="5"/>
  <c r="D239" i="5"/>
  <c r="D75" i="5"/>
  <c r="D150" i="5"/>
  <c r="D66" i="5"/>
  <c r="D152" i="5"/>
  <c r="D341" i="5"/>
  <c r="D287" i="5"/>
  <c r="D263" i="5"/>
  <c r="D39" i="5"/>
  <c r="D312" i="5"/>
  <c r="D190" i="5"/>
  <c r="D103" i="5"/>
  <c r="D257" i="5"/>
  <c r="D273" i="5"/>
  <c r="D90" i="5"/>
  <c r="D319" i="5"/>
  <c r="D102" i="5"/>
  <c r="D128" i="5"/>
  <c r="D322" i="5"/>
  <c r="D243" i="5"/>
  <c r="D198" i="5"/>
  <c r="D188" i="5"/>
  <c r="D336" i="5"/>
  <c r="D237" i="5"/>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 i="4"/>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2" i="6"/>
  <c r="E234" i="4"/>
  <c r="I234" i="4" s="1"/>
  <c r="G234" i="4"/>
  <c r="H234" i="4"/>
  <c r="E235" i="4"/>
  <c r="G235" i="4"/>
  <c r="H235" i="4"/>
  <c r="I235" i="4"/>
  <c r="E236" i="4"/>
  <c r="G236" i="4"/>
  <c r="H236" i="4"/>
  <c r="I236" i="4"/>
  <c r="E237" i="4"/>
  <c r="G237" i="4"/>
  <c r="H237" i="4"/>
  <c r="I237" i="4"/>
  <c r="E238" i="4"/>
  <c r="G238" i="4"/>
  <c r="H238" i="4"/>
  <c r="I238" i="4"/>
  <c r="E239" i="4"/>
  <c r="G239" i="4"/>
  <c r="H239" i="4"/>
  <c r="I239" i="4"/>
  <c r="E240" i="4"/>
  <c r="G240" i="4"/>
  <c r="H240" i="4"/>
  <c r="I240" i="4"/>
  <c r="E241" i="4"/>
  <c r="G241" i="4"/>
  <c r="H241" i="4"/>
  <c r="I241" i="4"/>
  <c r="E242" i="4"/>
  <c r="G242" i="4"/>
  <c r="H242" i="4"/>
  <c r="I242" i="4"/>
  <c r="E243" i="4"/>
  <c r="G243" i="4"/>
  <c r="H243" i="4"/>
  <c r="J243" i="4" s="1"/>
  <c r="I243" i="4"/>
  <c r="E244" i="4"/>
  <c r="G244" i="4"/>
  <c r="H244" i="4"/>
  <c r="I244" i="4"/>
  <c r="E245" i="4"/>
  <c r="G245" i="4"/>
  <c r="H245" i="4"/>
  <c r="I245" i="4"/>
  <c r="E246" i="4"/>
  <c r="G246" i="4"/>
  <c r="H246" i="4"/>
  <c r="I246" i="4"/>
  <c r="E247" i="4"/>
  <c r="G247" i="4"/>
  <c r="H247" i="4"/>
  <c r="I247" i="4"/>
  <c r="E248" i="4"/>
  <c r="G248" i="4"/>
  <c r="H248" i="4"/>
  <c r="I248" i="4"/>
  <c r="E249" i="4"/>
  <c r="G249" i="4"/>
  <c r="H249" i="4"/>
  <c r="I249" i="4"/>
  <c r="E250" i="4"/>
  <c r="G250" i="4"/>
  <c r="H250" i="4"/>
  <c r="I250" i="4"/>
  <c r="E251" i="4"/>
  <c r="G251" i="4"/>
  <c r="H251" i="4"/>
  <c r="I251" i="4"/>
  <c r="E252" i="4"/>
  <c r="G252" i="4"/>
  <c r="H252" i="4"/>
  <c r="I252" i="4"/>
  <c r="E253" i="4"/>
  <c r="G253" i="4"/>
  <c r="H253" i="4"/>
  <c r="I253" i="4"/>
  <c r="E254" i="4"/>
  <c r="G254" i="4"/>
  <c r="H254" i="4"/>
  <c r="I254" i="4"/>
  <c r="E255" i="4"/>
  <c r="G255" i="4"/>
  <c r="H255" i="4"/>
  <c r="I255" i="4"/>
  <c r="E256" i="4"/>
  <c r="G256" i="4"/>
  <c r="H256" i="4"/>
  <c r="I256" i="4"/>
  <c r="E257" i="4"/>
  <c r="G257" i="4"/>
  <c r="H257" i="4"/>
  <c r="I257" i="4"/>
  <c r="E258" i="4"/>
  <c r="G258" i="4"/>
  <c r="H258" i="4"/>
  <c r="I258" i="4"/>
  <c r="E259" i="4"/>
  <c r="G259" i="4"/>
  <c r="H259" i="4"/>
  <c r="I259" i="4"/>
  <c r="E260" i="4"/>
  <c r="G260" i="4"/>
  <c r="H260" i="4"/>
  <c r="I260" i="4"/>
  <c r="E261" i="4"/>
  <c r="G261" i="4"/>
  <c r="H261" i="4"/>
  <c r="I261" i="4"/>
  <c r="E262" i="4"/>
  <c r="I262" i="4" s="1"/>
  <c r="G262" i="4"/>
  <c r="H262" i="4"/>
  <c r="E263" i="4"/>
  <c r="G263" i="4"/>
  <c r="H263" i="4"/>
  <c r="I263" i="4"/>
  <c r="E264" i="4"/>
  <c r="G264" i="4"/>
  <c r="H264" i="4"/>
  <c r="I264" i="4"/>
  <c r="E265" i="4"/>
  <c r="G265" i="4"/>
  <c r="H265" i="4"/>
  <c r="I265" i="4"/>
  <c r="E266" i="4"/>
  <c r="G266" i="4"/>
  <c r="H266" i="4"/>
  <c r="I266" i="4"/>
  <c r="E267" i="4"/>
  <c r="G267" i="4"/>
  <c r="H267" i="4"/>
  <c r="I267" i="4"/>
  <c r="E268" i="4"/>
  <c r="G268" i="4"/>
  <c r="H268" i="4"/>
  <c r="I268" i="4"/>
  <c r="E269" i="4"/>
  <c r="G269" i="4"/>
  <c r="H269" i="4"/>
  <c r="I269" i="4"/>
  <c r="E270" i="4"/>
  <c r="G270" i="4"/>
  <c r="H270" i="4"/>
  <c r="I270" i="4"/>
  <c r="E271" i="4"/>
  <c r="G271" i="4"/>
  <c r="H271" i="4"/>
  <c r="I271" i="4"/>
  <c r="E272" i="4"/>
  <c r="G272" i="4"/>
  <c r="H272" i="4"/>
  <c r="I272" i="4"/>
  <c r="G273" i="5"/>
  <c r="E273" i="5" s="1"/>
  <c r="G221" i="5"/>
  <c r="E221" i="5" s="1"/>
  <c r="G133" i="5"/>
  <c r="E133" i="5" s="1"/>
  <c r="G55" i="5"/>
  <c r="E55" i="5" s="1"/>
  <c r="G76" i="5"/>
  <c r="E76" i="5" s="1"/>
  <c r="G58" i="5"/>
  <c r="E58" i="5" s="1"/>
  <c r="G259" i="5"/>
  <c r="E259" i="5" s="1"/>
  <c r="G269" i="5"/>
  <c r="E269" i="5" s="1"/>
  <c r="G137" i="5"/>
  <c r="E137" i="5" s="1"/>
  <c r="G231" i="5"/>
  <c r="E231" i="5" s="1"/>
  <c r="G156" i="5"/>
  <c r="E156" i="5" s="1"/>
  <c r="G292" i="5"/>
  <c r="E292" i="5" s="1"/>
  <c r="G244" i="5"/>
  <c r="E244" i="5" s="1"/>
  <c r="G120" i="5"/>
  <c r="E120" i="5" s="1"/>
  <c r="G280" i="5"/>
  <c r="E280" i="5" s="1"/>
  <c r="G213" i="5"/>
  <c r="E213" i="5" s="1"/>
  <c r="G332" i="5"/>
  <c r="E332" i="5" s="1"/>
  <c r="G267" i="5"/>
  <c r="E267" i="5" s="1"/>
  <c r="G78" i="5"/>
  <c r="E78" i="5" s="1"/>
  <c r="G211" i="5"/>
  <c r="E211" i="5" s="1"/>
  <c r="G85" i="5"/>
  <c r="E85" i="5" s="1"/>
  <c r="G28" i="5"/>
  <c r="E28" i="5" s="1"/>
  <c r="G344" i="5"/>
  <c r="E344" i="5" s="1"/>
  <c r="G342" i="5"/>
  <c r="E342" i="5" s="1"/>
  <c r="G304" i="5"/>
  <c r="E304" i="5" s="1"/>
  <c r="G324" i="5"/>
  <c r="C324" i="5" s="1"/>
  <c r="G191" i="5"/>
  <c r="E191" i="5" s="1"/>
  <c r="G88" i="5"/>
  <c r="E88" i="5" s="1"/>
  <c r="G182" i="5"/>
  <c r="E182" i="5" s="1"/>
  <c r="G335" i="5"/>
  <c r="E335" i="5" s="1"/>
  <c r="G129" i="5"/>
  <c r="E129" i="5" s="1"/>
  <c r="G270" i="5"/>
  <c r="E270" i="5" s="1"/>
  <c r="G84" i="5"/>
  <c r="E84" i="5" s="1"/>
  <c r="G155" i="5"/>
  <c r="C155" i="5" s="1"/>
  <c r="G218" i="5"/>
  <c r="E218" i="5" s="1"/>
  <c r="G86" i="5"/>
  <c r="E86" i="5" s="1"/>
  <c r="G306" i="5"/>
  <c r="C306" i="5" s="1"/>
  <c r="G284" i="5"/>
  <c r="E284" i="5" s="1"/>
  <c r="G229" i="5"/>
  <c r="E229" i="5" s="1"/>
  <c r="G130" i="5"/>
  <c r="E130" i="5" s="1"/>
  <c r="G349" i="5"/>
  <c r="E349" i="5" s="1"/>
  <c r="G262" i="5"/>
  <c r="E262" i="5" s="1"/>
  <c r="G328" i="5"/>
  <c r="E328" i="5" s="1"/>
  <c r="G281" i="5"/>
  <c r="E281" i="5" s="1"/>
  <c r="G307" i="5"/>
  <c r="E307" i="5" s="1"/>
  <c r="G186" i="5"/>
  <c r="E186" i="5" s="1"/>
  <c r="G57" i="5"/>
  <c r="E57" i="5" s="1"/>
  <c r="G146" i="5"/>
  <c r="E146" i="5" s="1"/>
  <c r="G212" i="5"/>
  <c r="E212" i="5" s="1"/>
  <c r="G276" i="5"/>
  <c r="E276" i="5" s="1"/>
  <c r="G179" i="5"/>
  <c r="E179" i="5" s="1"/>
  <c r="G338" i="5"/>
  <c r="E338" i="5" s="1"/>
  <c r="G49" i="5"/>
  <c r="E49" i="5" s="1"/>
  <c r="G203" i="5"/>
  <c r="E203" i="5" s="1"/>
  <c r="G288" i="5"/>
  <c r="E288" i="5" s="1"/>
  <c r="G207" i="5"/>
  <c r="E207" i="5" s="1"/>
  <c r="G33" i="5"/>
  <c r="E33" i="5" s="1"/>
  <c r="G351" i="5"/>
  <c r="C351" i="5" s="1"/>
  <c r="G6" i="5"/>
  <c r="E6" i="5" s="1"/>
  <c r="G346" i="5"/>
  <c r="E346" i="5" s="1"/>
  <c r="G228" i="5"/>
  <c r="E228" i="5" s="1"/>
  <c r="G297" i="5"/>
  <c r="E297" i="5" s="1"/>
  <c r="G214" i="5"/>
  <c r="E214" i="5" s="1"/>
  <c r="G248" i="5"/>
  <c r="E248" i="5" s="1"/>
  <c r="G41" i="5"/>
  <c r="C41" i="5" s="1"/>
  <c r="G162" i="5"/>
  <c r="E162" i="5" s="1"/>
  <c r="G222" i="5"/>
  <c r="E222" i="5" s="1"/>
  <c r="G343" i="5"/>
  <c r="C343" i="5" s="1"/>
  <c r="G3" i="5"/>
  <c r="E3" i="5" s="1"/>
  <c r="G266" i="5"/>
  <c r="E266" i="5" s="1"/>
  <c r="G161" i="5"/>
  <c r="E161" i="5" s="1"/>
  <c r="G225" i="5"/>
  <c r="E225" i="5" s="1"/>
  <c r="G202" i="5"/>
  <c r="E202" i="5" s="1"/>
  <c r="G81" i="5"/>
  <c r="E81" i="5" s="1"/>
  <c r="G159" i="5"/>
  <c r="E159" i="5" s="1"/>
  <c r="G334" i="5"/>
  <c r="E334" i="5" s="1"/>
  <c r="G245" i="5"/>
  <c r="E245" i="5" s="1"/>
  <c r="G227" i="5"/>
  <c r="E227" i="5" s="1"/>
  <c r="G170" i="5"/>
  <c r="E170" i="5" s="1"/>
  <c r="G53" i="5"/>
  <c r="E53" i="5" s="1"/>
  <c r="G166" i="5"/>
  <c r="E166" i="5" s="1"/>
  <c r="G247" i="5"/>
  <c r="E247" i="5" s="1"/>
  <c r="G135" i="5"/>
  <c r="E135" i="5" s="1"/>
  <c r="G327" i="5"/>
  <c r="E327" i="5" s="1"/>
  <c r="G348" i="5"/>
  <c r="E348" i="5" s="1"/>
  <c r="G185" i="5"/>
  <c r="E185" i="5" s="1"/>
  <c r="G278" i="5"/>
  <c r="E278" i="5" s="1"/>
  <c r="G255" i="5"/>
  <c r="E255" i="5" s="1"/>
  <c r="G164" i="5"/>
  <c r="C164" i="5" s="1"/>
  <c r="G4" i="5"/>
  <c r="E4" i="5" s="1"/>
  <c r="G293" i="5"/>
  <c r="E293" i="5" s="1"/>
  <c r="G265" i="5"/>
  <c r="E265" i="5" s="1"/>
  <c r="G193" i="5"/>
  <c r="E193" i="5" s="1"/>
  <c r="G106" i="5"/>
  <c r="E106" i="5" s="1"/>
  <c r="G329" i="5"/>
  <c r="E329" i="5" s="1"/>
  <c r="G113" i="5"/>
  <c r="E113" i="5" s="1"/>
  <c r="G5" i="5"/>
  <c r="C5" i="5" s="1"/>
  <c r="G153" i="5"/>
  <c r="E153" i="5" s="1"/>
  <c r="G97" i="5"/>
  <c r="E97" i="5" s="1"/>
  <c r="G321" i="5"/>
  <c r="C321" i="5" s="1"/>
  <c r="G357" i="5"/>
  <c r="E357" i="5" s="1"/>
  <c r="G258" i="5"/>
  <c r="E258" i="5" s="1"/>
  <c r="G175" i="5"/>
  <c r="E175" i="5" s="1"/>
  <c r="G320" i="5"/>
  <c r="E320" i="5" s="1"/>
  <c r="G326" i="5"/>
  <c r="E326" i="5" s="1"/>
  <c r="G145" i="5"/>
  <c r="E145" i="5" s="1"/>
  <c r="G223" i="5"/>
  <c r="E223" i="5" s="1"/>
  <c r="G125" i="5"/>
  <c r="E125" i="5" s="1"/>
  <c r="G236" i="5"/>
  <c r="E236" i="5" s="1"/>
  <c r="G141" i="5"/>
  <c r="E141" i="5" s="1"/>
  <c r="G274" i="5"/>
  <c r="E274" i="5" s="1"/>
  <c r="G144" i="5"/>
  <c r="E144" i="5" s="1"/>
  <c r="G68" i="5"/>
  <c r="E68" i="5" s="1"/>
  <c r="G20" i="5"/>
  <c r="E20" i="5" s="1"/>
  <c r="G107" i="5"/>
  <c r="E107" i="5" s="1"/>
  <c r="G45" i="5"/>
  <c r="E45" i="5" s="1"/>
  <c r="G169" i="5"/>
  <c r="E169" i="5" s="1"/>
  <c r="G19" i="5"/>
  <c r="E19" i="5" s="1"/>
  <c r="G195" i="5"/>
  <c r="E195" i="5" s="1"/>
  <c r="G14" i="5"/>
  <c r="E14" i="5" s="1"/>
  <c r="G275" i="5"/>
  <c r="C275" i="5" s="1"/>
  <c r="G48" i="5"/>
  <c r="E48" i="5" s="1"/>
  <c r="G116" i="5"/>
  <c r="E116" i="5" s="1"/>
  <c r="G11" i="5"/>
  <c r="E11" i="5" s="1"/>
  <c r="G230" i="5"/>
  <c r="E230" i="5" s="1"/>
  <c r="G224" i="5"/>
  <c r="E224" i="5" s="1"/>
  <c r="G87" i="5"/>
  <c r="E87" i="5" s="1"/>
  <c r="G94" i="5"/>
  <c r="E94" i="5" s="1"/>
  <c r="G9" i="5"/>
  <c r="C9" i="5" s="1"/>
  <c r="G299" i="5"/>
  <c r="E299" i="5" s="1"/>
  <c r="G318" i="5"/>
  <c r="E318" i="5" s="1"/>
  <c r="G217" i="5"/>
  <c r="C217" i="5" s="1"/>
  <c r="G92" i="5"/>
  <c r="E92" i="5" s="1"/>
  <c r="G268" i="5"/>
  <c r="E268" i="5" s="1"/>
  <c r="G279" i="5"/>
  <c r="E279" i="5" s="1"/>
  <c r="G108" i="5"/>
  <c r="E108" i="5" s="1"/>
  <c r="G260" i="5"/>
  <c r="E260" i="5" s="1"/>
  <c r="G189" i="5"/>
  <c r="E189" i="5" s="1"/>
  <c r="G286" i="5"/>
  <c r="E286" i="5" s="1"/>
  <c r="G264" i="5"/>
  <c r="E264" i="5" s="1"/>
  <c r="G345" i="5"/>
  <c r="E345" i="5" s="1"/>
  <c r="G226" i="5"/>
  <c r="E226" i="5" s="1"/>
  <c r="G308" i="5"/>
  <c r="E308" i="5" s="1"/>
  <c r="G138" i="5"/>
  <c r="E138" i="5" s="1"/>
  <c r="G251" i="5"/>
  <c r="E251" i="5" s="1"/>
  <c r="G30" i="5"/>
  <c r="E30" i="5" s="1"/>
  <c r="G167" i="5"/>
  <c r="E167" i="5" s="1"/>
  <c r="G50" i="5"/>
  <c r="E50" i="5" s="1"/>
  <c r="G29" i="5"/>
  <c r="E29" i="5" s="1"/>
  <c r="G157" i="5"/>
  <c r="E157" i="5" s="1"/>
  <c r="G331" i="5"/>
  <c r="E331" i="5" s="1"/>
  <c r="G40" i="5"/>
  <c r="E40" i="5" s="1"/>
  <c r="G272" i="5"/>
  <c r="C272" i="5" s="1"/>
  <c r="G61" i="5"/>
  <c r="E61" i="5" s="1"/>
  <c r="G104" i="5"/>
  <c r="E104" i="5" s="1"/>
  <c r="G254" i="5"/>
  <c r="E254" i="5" s="1"/>
  <c r="G139" i="5"/>
  <c r="E139" i="5" s="1"/>
  <c r="G317" i="5"/>
  <c r="E317" i="5" s="1"/>
  <c r="G323" i="5"/>
  <c r="E323" i="5" s="1"/>
  <c r="G158" i="5"/>
  <c r="E158" i="5" s="1"/>
  <c r="G350" i="5"/>
  <c r="C350" i="5" s="1"/>
  <c r="G132" i="5"/>
  <c r="E132" i="5" s="1"/>
  <c r="G91" i="5"/>
  <c r="E91" i="5" s="1"/>
  <c r="G123" i="5"/>
  <c r="C123" i="5" s="1"/>
  <c r="G339" i="5"/>
  <c r="E339" i="5" s="1"/>
  <c r="G154" i="5"/>
  <c r="E154" i="5" s="1"/>
  <c r="G65" i="5"/>
  <c r="E65" i="5" s="1"/>
  <c r="G180" i="5"/>
  <c r="E180" i="5" s="1"/>
  <c r="G282" i="5"/>
  <c r="E282" i="5" s="1"/>
  <c r="G136" i="5"/>
  <c r="E136" i="5" s="1"/>
  <c r="G149" i="5"/>
  <c r="E149" i="5" s="1"/>
  <c r="G96" i="5"/>
  <c r="E96" i="5" s="1"/>
  <c r="G62" i="5"/>
  <c r="E62" i="5" s="1"/>
  <c r="G54" i="5"/>
  <c r="E54" i="5" s="1"/>
  <c r="G10" i="5"/>
  <c r="E10" i="5" s="1"/>
  <c r="G285" i="5"/>
  <c r="E285" i="5" s="1"/>
  <c r="G300" i="5"/>
  <c r="E300" i="5" s="1"/>
  <c r="G194" i="5"/>
  <c r="E194" i="5" s="1"/>
  <c r="G72" i="5"/>
  <c r="E72" i="5" s="1"/>
  <c r="G69" i="5"/>
  <c r="E69" i="5" s="1"/>
  <c r="G215" i="5"/>
  <c r="E215" i="5" s="1"/>
  <c r="G16" i="5"/>
  <c r="E16" i="5" s="1"/>
  <c r="G13" i="5"/>
  <c r="E13" i="5" s="1"/>
  <c r="G22" i="5"/>
  <c r="E22" i="5" s="1"/>
  <c r="G309" i="5"/>
  <c r="C309" i="5" s="1"/>
  <c r="G26" i="5"/>
  <c r="E26" i="5" s="1"/>
  <c r="G209" i="5"/>
  <c r="E209" i="5" s="1"/>
  <c r="G201" i="5"/>
  <c r="E201" i="5" s="1"/>
  <c r="G177" i="5"/>
  <c r="E177" i="5" s="1"/>
  <c r="G82" i="5"/>
  <c r="E82" i="5" s="1"/>
  <c r="G7" i="5"/>
  <c r="E7" i="5" s="1"/>
  <c r="G283" i="5"/>
  <c r="C283" i="5" s="1"/>
  <c r="G80" i="5"/>
  <c r="E80" i="5" s="1"/>
  <c r="G256" i="5"/>
  <c r="E256" i="5" s="1"/>
  <c r="G210" i="5"/>
  <c r="C210" i="5" s="1"/>
  <c r="G117" i="5"/>
  <c r="E117" i="5" s="1"/>
  <c r="G197" i="5"/>
  <c r="E197" i="5" s="1"/>
  <c r="G52" i="5"/>
  <c r="E52" i="5" s="1"/>
  <c r="G60" i="5"/>
  <c r="E60" i="5" s="1"/>
  <c r="G353" i="5"/>
  <c r="E353" i="5" s="1"/>
  <c r="G253" i="5"/>
  <c r="E253" i="5" s="1"/>
  <c r="G176" i="5"/>
  <c r="E176" i="5" s="1"/>
  <c r="G303" i="5"/>
  <c r="E303" i="5" s="1"/>
  <c r="G249" i="5"/>
  <c r="E249" i="5" s="1"/>
  <c r="G330" i="5"/>
  <c r="E330" i="5" s="1"/>
  <c r="G8" i="5"/>
  <c r="E8" i="5" s="1"/>
  <c r="G56" i="5"/>
  <c r="E56" i="5" s="1"/>
  <c r="G294" i="5"/>
  <c r="E294" i="5" s="1"/>
  <c r="G192" i="5"/>
  <c r="E192" i="5" s="1"/>
  <c r="G37" i="5"/>
  <c r="E37" i="5" s="1"/>
  <c r="G89" i="5"/>
  <c r="E89" i="5" s="1"/>
  <c r="G93" i="5"/>
  <c r="E93" i="5" s="1"/>
  <c r="G64" i="5"/>
  <c r="E64" i="5" s="1"/>
  <c r="G31" i="5"/>
  <c r="E31" i="5" s="1"/>
  <c r="G291" i="5"/>
  <c r="E291" i="5" s="1"/>
  <c r="G27" i="5"/>
  <c r="C27" i="5" s="1"/>
  <c r="G112" i="5"/>
  <c r="E112" i="5" s="1"/>
  <c r="G196" i="5"/>
  <c r="E196" i="5" s="1"/>
  <c r="G122" i="5"/>
  <c r="E122" i="5" s="1"/>
  <c r="G114" i="5"/>
  <c r="E114" i="5" s="1"/>
  <c r="G160" i="5"/>
  <c r="E160" i="5" s="1"/>
  <c r="G352" i="5"/>
  <c r="E352" i="5" s="1"/>
  <c r="G295" i="5"/>
  <c r="E295" i="5" s="1"/>
  <c r="G250" i="5"/>
  <c r="C250" i="5" s="1"/>
  <c r="G340" i="5"/>
  <c r="E340" i="5" s="1"/>
  <c r="G18" i="5"/>
  <c r="E18" i="5" s="1"/>
  <c r="G24" i="5"/>
  <c r="C24" i="5" s="1"/>
  <c r="G356" i="5"/>
  <c r="E356" i="5" s="1"/>
  <c r="G111" i="5"/>
  <c r="E111" i="5" s="1"/>
  <c r="G98" i="5"/>
  <c r="E98" i="5" s="1"/>
  <c r="G235" i="5"/>
  <c r="E235" i="5" s="1"/>
  <c r="G261" i="5"/>
  <c r="E261" i="5" s="1"/>
  <c r="G124" i="5"/>
  <c r="E124" i="5" s="1"/>
  <c r="G205" i="5"/>
  <c r="E205" i="5" s="1"/>
  <c r="G233" i="5"/>
  <c r="E233" i="5" s="1"/>
  <c r="G298" i="5"/>
  <c r="E298" i="5" s="1"/>
  <c r="G151" i="5"/>
  <c r="E151" i="5" s="1"/>
  <c r="G171" i="5"/>
  <c r="E171" i="5" s="1"/>
  <c r="G208" i="5"/>
  <c r="E208" i="5" s="1"/>
  <c r="G315" i="5"/>
  <c r="E315" i="5" s="1"/>
  <c r="G181" i="5"/>
  <c r="E181" i="5" s="1"/>
  <c r="G183" i="5"/>
  <c r="E183" i="5" s="1"/>
  <c r="G333" i="5"/>
  <c r="E333" i="5" s="1"/>
  <c r="G174" i="5"/>
  <c r="E174" i="5" s="1"/>
  <c r="G51" i="5"/>
  <c r="E51" i="5" s="1"/>
  <c r="G305" i="5"/>
  <c r="E305" i="5" s="1"/>
  <c r="G21" i="5"/>
  <c r="E21" i="5" s="1"/>
  <c r="G220" i="5"/>
  <c r="C220" i="5" s="1"/>
  <c r="G83" i="5"/>
  <c r="E83" i="5" s="1"/>
  <c r="G172" i="5"/>
  <c r="E172" i="5" s="1"/>
  <c r="G42" i="5"/>
  <c r="E42" i="5" s="1"/>
  <c r="G23" i="5"/>
  <c r="E23" i="5" s="1"/>
  <c r="G43" i="5"/>
  <c r="E43" i="5" s="1"/>
  <c r="G147" i="5"/>
  <c r="E147" i="5" s="1"/>
  <c r="G252" i="5"/>
  <c r="E252" i="5" s="1"/>
  <c r="G168" i="5"/>
  <c r="C168" i="5" s="1"/>
  <c r="G355" i="5"/>
  <c r="E355" i="5" s="1"/>
  <c r="G79" i="5"/>
  <c r="C79" i="5" s="1"/>
  <c r="G47" i="5"/>
  <c r="E47" i="5" s="1"/>
  <c r="G110" i="5"/>
  <c r="E110" i="5" s="1"/>
  <c r="G173" i="5"/>
  <c r="E173" i="5" s="1"/>
  <c r="G38" i="5"/>
  <c r="E38" i="5" s="1"/>
  <c r="G131" i="5"/>
  <c r="E131" i="5" s="1"/>
  <c r="G271" i="5"/>
  <c r="E271" i="5" s="1"/>
  <c r="G119" i="5"/>
  <c r="E119" i="5" s="1"/>
  <c r="G219" i="5"/>
  <c r="E219" i="5" s="1"/>
  <c r="G105" i="5"/>
  <c r="E105" i="5" s="1"/>
  <c r="G206" i="5"/>
  <c r="E206" i="5" s="1"/>
  <c r="G240" i="5"/>
  <c r="E240" i="5" s="1"/>
  <c r="G118" i="5"/>
  <c r="E118" i="5" s="1"/>
  <c r="G178" i="5"/>
  <c r="E178" i="5" s="1"/>
  <c r="G234" i="5"/>
  <c r="E234" i="5" s="1"/>
  <c r="G32" i="5"/>
  <c r="E32" i="5" s="1"/>
  <c r="G296" i="5"/>
  <c r="E296" i="5" s="1"/>
  <c r="G99" i="5"/>
  <c r="E99" i="5" s="1"/>
  <c r="G200" i="5"/>
  <c r="E200" i="5" s="1"/>
  <c r="G310" i="5"/>
  <c r="C310" i="5" s="1"/>
  <c r="G302" i="5"/>
  <c r="E302" i="5" s="1"/>
  <c r="G242" i="5"/>
  <c r="E242" i="5" s="1"/>
  <c r="G71" i="5"/>
  <c r="E71" i="5" s="1"/>
  <c r="G289" i="5"/>
  <c r="E289" i="5" s="1"/>
  <c r="G74" i="5"/>
  <c r="E74" i="5" s="1"/>
  <c r="G142" i="5"/>
  <c r="E142" i="5" s="1"/>
  <c r="G337" i="5"/>
  <c r="E337" i="5" s="1"/>
  <c r="G36" i="5"/>
  <c r="C36" i="5" s="1"/>
  <c r="G143" i="5"/>
  <c r="E143" i="5" s="1"/>
  <c r="G34" i="5"/>
  <c r="E34" i="5" s="1"/>
  <c r="G121" i="5"/>
  <c r="C121" i="5" s="1"/>
  <c r="G73" i="5"/>
  <c r="E73" i="5" s="1"/>
  <c r="G314" i="5"/>
  <c r="E314" i="5" s="1"/>
  <c r="G246" i="5"/>
  <c r="E246" i="5" s="1"/>
  <c r="G325" i="5"/>
  <c r="E325" i="5" s="1"/>
  <c r="G238" i="5"/>
  <c r="E238" i="5" s="1"/>
  <c r="G311" i="5"/>
  <c r="E311" i="5" s="1"/>
  <c r="G127" i="5"/>
  <c r="E127" i="5" s="1"/>
  <c r="G115" i="5"/>
  <c r="E115" i="5" s="1"/>
  <c r="G316" i="5"/>
  <c r="E316" i="5" s="1"/>
  <c r="G140" i="5"/>
  <c r="E140" i="5" s="1"/>
  <c r="G347" i="5"/>
  <c r="E347" i="5" s="1"/>
  <c r="G232" i="5"/>
  <c r="E232" i="5" s="1"/>
  <c r="G15" i="5"/>
  <c r="E15" i="5" s="1"/>
  <c r="G109" i="5"/>
  <c r="E109" i="5" s="1"/>
  <c r="G239" i="5"/>
  <c r="E239" i="5" s="1"/>
  <c r="G216" i="5"/>
  <c r="E216" i="5" s="1"/>
  <c r="G75" i="5"/>
  <c r="E75" i="5" s="1"/>
  <c r="G44" i="5"/>
  <c r="E44" i="5" s="1"/>
  <c r="G150" i="5"/>
  <c r="E150" i="5" s="1"/>
  <c r="G66" i="5"/>
  <c r="C66" i="5" s="1"/>
  <c r="G241" i="5"/>
  <c r="E241" i="5" s="1"/>
  <c r="G152" i="5"/>
  <c r="E152" i="5" s="1"/>
  <c r="G17" i="5"/>
  <c r="E17" i="5" s="1"/>
  <c r="G341" i="5"/>
  <c r="E341" i="5" s="1"/>
  <c r="G95" i="5"/>
  <c r="E95" i="5" s="1"/>
  <c r="G199" i="5"/>
  <c r="E199" i="5" s="1"/>
  <c r="G287" i="5"/>
  <c r="E287" i="5" s="1"/>
  <c r="G263" i="5"/>
  <c r="C263" i="5" s="1"/>
  <c r="G39" i="5"/>
  <c r="E39" i="5" s="1"/>
  <c r="G312" i="5"/>
  <c r="E312" i="5" s="1"/>
  <c r="G25" i="5"/>
  <c r="C25" i="5" s="1"/>
  <c r="G77" i="5"/>
  <c r="E77" i="5" s="1"/>
  <c r="G204" i="5"/>
  <c r="E204" i="5" s="1"/>
  <c r="G190" i="5"/>
  <c r="E190" i="5" s="1"/>
  <c r="G103" i="5"/>
  <c r="E103" i="5" s="1"/>
  <c r="G165" i="5"/>
  <c r="E165" i="5" s="1"/>
  <c r="G257" i="5"/>
  <c r="E257" i="5" s="1"/>
  <c r="G134" i="5"/>
  <c r="E134" i="5" s="1"/>
  <c r="G290" i="5"/>
  <c r="E290" i="5" s="1"/>
  <c r="G163" i="5"/>
  <c r="E163" i="5" s="1"/>
  <c r="G90" i="5"/>
  <c r="E90" i="5" s="1"/>
  <c r="G100" i="5"/>
  <c r="E100" i="5" s="1"/>
  <c r="G319" i="5"/>
  <c r="E319" i="5" s="1"/>
  <c r="G102" i="5"/>
  <c r="E102" i="5" s="1"/>
  <c r="G128" i="5"/>
  <c r="E128" i="5" s="1"/>
  <c r="G354" i="5"/>
  <c r="E354" i="5" s="1"/>
  <c r="G59" i="5"/>
  <c r="E59" i="5" s="1"/>
  <c r="G184" i="5"/>
  <c r="E184" i="5" s="1"/>
  <c r="G12" i="5"/>
  <c r="E12" i="5" s="1"/>
  <c r="G46" i="5"/>
  <c r="E46" i="5" s="1"/>
  <c r="G35" i="5"/>
  <c r="C35" i="5" s="1"/>
  <c r="G322" i="5"/>
  <c r="E322" i="5" s="1"/>
  <c r="G243" i="5"/>
  <c r="E243" i="5" s="1"/>
  <c r="G67" i="5"/>
  <c r="E67" i="5" s="1"/>
  <c r="G198" i="5"/>
  <c r="E198" i="5" s="1"/>
  <c r="G70" i="5"/>
  <c r="E70" i="5" s="1"/>
  <c r="G188" i="5"/>
  <c r="E188" i="5" s="1"/>
  <c r="G187" i="5"/>
  <c r="E187" i="5" s="1"/>
  <c r="G63" i="5"/>
  <c r="C63" i="5" s="1"/>
  <c r="G336" i="5"/>
  <c r="E336" i="5" s="1"/>
  <c r="G237" i="5"/>
  <c r="E237" i="5" s="1"/>
  <c r="G301" i="5"/>
  <c r="C301" i="5" s="1"/>
  <c r="G277" i="5"/>
  <c r="E277" i="5" s="1"/>
  <c r="G101" i="5"/>
  <c r="E101" i="5" s="1"/>
  <c r="G313" i="5"/>
  <c r="E313" i="5" s="1"/>
  <c r="G148" i="5"/>
  <c r="E148" i="5" s="1"/>
  <c r="G126" i="5"/>
  <c r="E126" i="5" s="1"/>
  <c r="D14"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2" i="2"/>
  <c r="D358" i="2"/>
  <c r="D3" i="2"/>
  <c r="D4" i="2"/>
  <c r="D5" i="2"/>
  <c r="D6" i="2"/>
  <c r="D7" i="2"/>
  <c r="D8" i="2"/>
  <c r="D9" i="2"/>
  <c r="D10" i="2"/>
  <c r="D11" i="2"/>
  <c r="D12" i="2"/>
  <c r="D13"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2" i="2"/>
  <c r="B269" i="5"/>
  <c r="B137" i="5"/>
  <c r="B231" i="5"/>
  <c r="B156" i="5"/>
  <c r="B292" i="5"/>
  <c r="B244" i="5"/>
  <c r="B120" i="5"/>
  <c r="B280" i="5"/>
  <c r="B213" i="5"/>
  <c r="B332" i="5"/>
  <c r="B267" i="5"/>
  <c r="B78" i="5"/>
  <c r="B211" i="5"/>
  <c r="B85" i="5"/>
  <c r="B28" i="5"/>
  <c r="B344" i="5"/>
  <c r="B342" i="5"/>
  <c r="B304" i="5"/>
  <c r="B324" i="5"/>
  <c r="B191" i="5"/>
  <c r="B88" i="5"/>
  <c r="B182" i="5"/>
  <c r="B335" i="5"/>
  <c r="B129" i="5"/>
  <c r="B270" i="5"/>
  <c r="B84" i="5"/>
  <c r="B155" i="5"/>
  <c r="B218" i="5"/>
  <c r="B86" i="5"/>
  <c r="B306" i="5"/>
  <c r="B284" i="5"/>
  <c r="B229" i="5"/>
  <c r="B130" i="5"/>
  <c r="B349" i="5"/>
  <c r="B262" i="5"/>
  <c r="B328" i="5"/>
  <c r="B281" i="5"/>
  <c r="B307" i="5"/>
  <c r="B186" i="5"/>
  <c r="B57" i="5"/>
  <c r="B146" i="5"/>
  <c r="B212" i="5"/>
  <c r="B276" i="5"/>
  <c r="B179" i="5"/>
  <c r="B338" i="5"/>
  <c r="B49" i="5"/>
  <c r="B203" i="5"/>
  <c r="B288" i="5"/>
  <c r="B207" i="5"/>
  <c r="B33" i="5"/>
  <c r="B351" i="5"/>
  <c r="B259" i="5"/>
  <c r="B6" i="5"/>
  <c r="B346" i="5"/>
  <c r="B228" i="5"/>
  <c r="B297" i="5"/>
  <c r="B214" i="5"/>
  <c r="B248" i="5"/>
  <c r="B41" i="5"/>
  <c r="B162" i="5"/>
  <c r="B222" i="5"/>
  <c r="B343" i="5"/>
  <c r="B3" i="5"/>
  <c r="B266" i="5"/>
  <c r="B161" i="5"/>
  <c r="B225" i="5"/>
  <c r="B202" i="5"/>
  <c r="B81" i="5"/>
  <c r="B159" i="5"/>
  <c r="B334" i="5"/>
  <c r="B245" i="5"/>
  <c r="B227" i="5"/>
  <c r="B170" i="5"/>
  <c r="B53" i="5"/>
  <c r="B166" i="5"/>
  <c r="B247" i="5"/>
  <c r="B135" i="5"/>
  <c r="B327" i="5"/>
  <c r="B348" i="5"/>
  <c r="B185" i="5"/>
  <c r="B278" i="5"/>
  <c r="B255" i="5"/>
  <c r="B164" i="5"/>
  <c r="B4" i="5"/>
  <c r="B293" i="5"/>
  <c r="B265" i="5"/>
  <c r="B193" i="5"/>
  <c r="B106" i="5"/>
  <c r="B329" i="5"/>
  <c r="B113" i="5"/>
  <c r="B5" i="5"/>
  <c r="B153" i="5"/>
  <c r="B97" i="5"/>
  <c r="B321" i="5"/>
  <c r="B357" i="5"/>
  <c r="B258" i="5"/>
  <c r="B175" i="5"/>
  <c r="B320" i="5"/>
  <c r="B326" i="5"/>
  <c r="B145" i="5"/>
  <c r="B223" i="5"/>
  <c r="B125" i="5"/>
  <c r="B236" i="5"/>
  <c r="B141" i="5"/>
  <c r="B274" i="5"/>
  <c r="B144" i="5"/>
  <c r="B68" i="5"/>
  <c r="B20" i="5"/>
  <c r="B107" i="5"/>
  <c r="B45" i="5"/>
  <c r="B169" i="5"/>
  <c r="B19" i="5"/>
  <c r="B195" i="5"/>
  <c r="B14" i="5"/>
  <c r="B275" i="5"/>
  <c r="B48" i="5"/>
  <c r="B116" i="5"/>
  <c r="B11" i="5"/>
  <c r="B230" i="5"/>
  <c r="B224" i="5"/>
  <c r="B87" i="5"/>
  <c r="B94" i="5"/>
  <c r="B9" i="5"/>
  <c r="B299" i="5"/>
  <c r="B318" i="5"/>
  <c r="B217" i="5"/>
  <c r="B92" i="5"/>
  <c r="B268" i="5"/>
  <c r="B279" i="5"/>
  <c r="B108" i="5"/>
  <c r="B260" i="5"/>
  <c r="B189" i="5"/>
  <c r="B286" i="5"/>
  <c r="B264" i="5"/>
  <c r="B345" i="5"/>
  <c r="B226" i="5"/>
  <c r="B308" i="5"/>
  <c r="B138" i="5"/>
  <c r="B251" i="5"/>
  <c r="B30" i="5"/>
  <c r="B167" i="5"/>
  <c r="B50" i="5"/>
  <c r="B29" i="5"/>
  <c r="B157" i="5"/>
  <c r="B331" i="5"/>
  <c r="B40" i="5"/>
  <c r="B272" i="5"/>
  <c r="B61" i="5"/>
  <c r="B104" i="5"/>
  <c r="B254" i="5"/>
  <c r="B139" i="5"/>
  <c r="B317" i="5"/>
  <c r="B323" i="5"/>
  <c r="B158" i="5"/>
  <c r="B350" i="5"/>
  <c r="B132" i="5"/>
  <c r="B91" i="5"/>
  <c r="B123" i="5"/>
  <c r="B339" i="5"/>
  <c r="B154" i="5"/>
  <c r="B65" i="5"/>
  <c r="B180" i="5"/>
  <c r="B282" i="5"/>
  <c r="B136" i="5"/>
  <c r="B149" i="5"/>
  <c r="B96" i="5"/>
  <c r="B62" i="5"/>
  <c r="B54" i="5"/>
  <c r="B10" i="5"/>
  <c r="B285" i="5"/>
  <c r="B300" i="5"/>
  <c r="B194" i="5"/>
  <c r="B72" i="5"/>
  <c r="B69" i="5"/>
  <c r="B215" i="5"/>
  <c r="B16" i="5"/>
  <c r="B13" i="5"/>
  <c r="B22" i="5"/>
  <c r="B309" i="5"/>
  <c r="B26" i="5"/>
  <c r="B209" i="5"/>
  <c r="B201" i="5"/>
  <c r="B177" i="5"/>
  <c r="B82" i="5"/>
  <c r="B58" i="5"/>
  <c r="B7" i="5"/>
  <c r="B283" i="5"/>
  <c r="B80" i="5"/>
  <c r="B256" i="5"/>
  <c r="B210" i="5"/>
  <c r="B117" i="5"/>
  <c r="B197" i="5"/>
  <c r="B52" i="5"/>
  <c r="B60" i="5"/>
  <c r="B353" i="5"/>
  <c r="B253" i="5"/>
  <c r="B176" i="5"/>
  <c r="B303" i="5"/>
  <c r="B249" i="5"/>
  <c r="B330" i="5"/>
  <c r="B8" i="5"/>
  <c r="B56" i="5"/>
  <c r="B294" i="5"/>
  <c r="B192" i="5"/>
  <c r="B37" i="5"/>
  <c r="B89" i="5"/>
  <c r="B93" i="5"/>
  <c r="B64" i="5"/>
  <c r="B31" i="5"/>
  <c r="B291" i="5"/>
  <c r="B27" i="5"/>
  <c r="B112" i="5"/>
  <c r="B196" i="5"/>
  <c r="B122" i="5"/>
  <c r="B114" i="5"/>
  <c r="B160" i="5"/>
  <c r="B352" i="5"/>
  <c r="B295" i="5"/>
  <c r="B250" i="5"/>
  <c r="B340" i="5"/>
  <c r="B18" i="5"/>
  <c r="B24" i="5"/>
  <c r="B356" i="5"/>
  <c r="B111" i="5"/>
  <c r="B98" i="5"/>
  <c r="B235" i="5"/>
  <c r="B261" i="5"/>
  <c r="B124" i="5"/>
  <c r="B205" i="5"/>
  <c r="B233" i="5"/>
  <c r="B298" i="5"/>
  <c r="B151" i="5"/>
  <c r="B171" i="5"/>
  <c r="B208" i="5"/>
  <c r="B315" i="5"/>
  <c r="B181" i="5"/>
  <c r="B183" i="5"/>
  <c r="B333" i="5"/>
  <c r="B174" i="5"/>
  <c r="B51" i="5"/>
  <c r="B305" i="5"/>
  <c r="B21" i="5"/>
  <c r="B220" i="5"/>
  <c r="B83" i="5"/>
  <c r="B172" i="5"/>
  <c r="B42" i="5"/>
  <c r="B23" i="5"/>
  <c r="B43" i="5"/>
  <c r="B147" i="5"/>
  <c r="B252" i="5"/>
  <c r="B168" i="5"/>
  <c r="B355" i="5"/>
  <c r="B76" i="5"/>
  <c r="B79" i="5"/>
  <c r="B47" i="5"/>
  <c r="B110" i="5"/>
  <c r="B173" i="5"/>
  <c r="B38" i="5"/>
  <c r="B131" i="5"/>
  <c r="B271" i="5"/>
  <c r="B119" i="5"/>
  <c r="B219" i="5"/>
  <c r="B105" i="5"/>
  <c r="B206" i="5"/>
  <c r="B240" i="5"/>
  <c r="B55" i="5"/>
  <c r="B118" i="5"/>
  <c r="B178" i="5"/>
  <c r="B133" i="5"/>
  <c r="B234" i="5"/>
  <c r="B32" i="5"/>
  <c r="B296" i="5"/>
  <c r="B99" i="5"/>
  <c r="B200" i="5"/>
  <c r="B310" i="5"/>
  <c r="B302" i="5"/>
  <c r="B242" i="5"/>
  <c r="B71" i="5"/>
  <c r="B289" i="5"/>
  <c r="B74" i="5"/>
  <c r="B142" i="5"/>
  <c r="B337" i="5"/>
  <c r="B36" i="5"/>
  <c r="B143" i="5"/>
  <c r="B34" i="5"/>
  <c r="B121" i="5"/>
  <c r="B73" i="5"/>
  <c r="B314" i="5"/>
  <c r="B246" i="5"/>
  <c r="B325" i="5"/>
  <c r="B238" i="5"/>
  <c r="B311" i="5"/>
  <c r="B127" i="5"/>
  <c r="B115" i="5"/>
  <c r="B316" i="5"/>
  <c r="B140" i="5"/>
  <c r="B347" i="5"/>
  <c r="B232" i="5"/>
  <c r="B15" i="5"/>
  <c r="B109" i="5"/>
  <c r="B239" i="5"/>
  <c r="B216" i="5"/>
  <c r="B75" i="5"/>
  <c r="B44" i="5"/>
  <c r="B221" i="5"/>
  <c r="B150" i="5"/>
  <c r="B66" i="5"/>
  <c r="B241" i="5"/>
  <c r="B152" i="5"/>
  <c r="B17" i="5"/>
  <c r="B341" i="5"/>
  <c r="B95" i="5"/>
  <c r="B199" i="5"/>
  <c r="B287" i="5"/>
  <c r="B263" i="5"/>
  <c r="B39" i="5"/>
  <c r="B312" i="5"/>
  <c r="B25" i="5"/>
  <c r="B77" i="5"/>
  <c r="B204" i="5"/>
  <c r="B190" i="5"/>
  <c r="B103" i="5"/>
  <c r="B165" i="5"/>
  <c r="B257" i="5"/>
  <c r="B273" i="5"/>
  <c r="B134" i="5"/>
  <c r="B290" i="5"/>
  <c r="B163" i="5"/>
  <c r="B90" i="5"/>
  <c r="B100" i="5"/>
  <c r="B319" i="5"/>
  <c r="B102" i="5"/>
  <c r="B128" i="5"/>
  <c r="B354" i="5"/>
  <c r="B59" i="5"/>
  <c r="B184" i="5"/>
  <c r="B12" i="5"/>
  <c r="B46" i="5"/>
  <c r="B35" i="5"/>
  <c r="B322" i="5"/>
  <c r="B243" i="5"/>
  <c r="B67" i="5"/>
  <c r="B198" i="5"/>
  <c r="B70" i="5"/>
  <c r="B188" i="5"/>
  <c r="B187" i="5"/>
  <c r="B63" i="5"/>
  <c r="B336" i="5"/>
  <c r="B237" i="5"/>
  <c r="B301" i="5"/>
  <c r="B277" i="5"/>
  <c r="B101" i="5"/>
  <c r="B313" i="5"/>
  <c r="B148" i="5"/>
  <c r="B126" i="5"/>
  <c r="B29" i="3"/>
  <c r="E2"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E3" i="4"/>
  <c r="I3" i="4" s="1"/>
  <c r="E4" i="4"/>
  <c r="I4" i="4" s="1"/>
  <c r="E5" i="4"/>
  <c r="I5" i="4" s="1"/>
  <c r="E6" i="4"/>
  <c r="I6" i="4" s="1"/>
  <c r="E7" i="4"/>
  <c r="I7" i="4" s="1"/>
  <c r="E8" i="4"/>
  <c r="I8" i="4" s="1"/>
  <c r="E9" i="4"/>
  <c r="I9" i="4" s="1"/>
  <c r="E10" i="4"/>
  <c r="I10" i="4" s="1"/>
  <c r="E11" i="4"/>
  <c r="I11" i="4" s="1"/>
  <c r="E12" i="4"/>
  <c r="I12" i="4" s="1"/>
  <c r="E13" i="4"/>
  <c r="I13" i="4" s="1"/>
  <c r="E14" i="4"/>
  <c r="I14" i="4" s="1"/>
  <c r="E15" i="4"/>
  <c r="I15" i="4" s="1"/>
  <c r="E16" i="4"/>
  <c r="I16" i="4" s="1"/>
  <c r="E17" i="4"/>
  <c r="I17" i="4" s="1"/>
  <c r="E18" i="4"/>
  <c r="I18" i="4" s="1"/>
  <c r="E19" i="4"/>
  <c r="I19" i="4" s="1"/>
  <c r="E20" i="4"/>
  <c r="I20" i="4" s="1"/>
  <c r="E21" i="4"/>
  <c r="I21" i="4" s="1"/>
  <c r="E22" i="4"/>
  <c r="I22" i="4" s="1"/>
  <c r="E23" i="4"/>
  <c r="I23" i="4" s="1"/>
  <c r="E24" i="4"/>
  <c r="I24" i="4" s="1"/>
  <c r="E25" i="4"/>
  <c r="I25" i="4" s="1"/>
  <c r="E26" i="4"/>
  <c r="I26" i="4" s="1"/>
  <c r="E27" i="4"/>
  <c r="I27" i="4" s="1"/>
  <c r="E28" i="4"/>
  <c r="I28" i="4" s="1"/>
  <c r="E29" i="4"/>
  <c r="I29" i="4" s="1"/>
  <c r="E30" i="4"/>
  <c r="I30" i="4" s="1"/>
  <c r="E31" i="4"/>
  <c r="I31" i="4" s="1"/>
  <c r="E32" i="4"/>
  <c r="I32" i="4" s="1"/>
  <c r="E33" i="4"/>
  <c r="I33" i="4" s="1"/>
  <c r="E34" i="4"/>
  <c r="I34" i="4" s="1"/>
  <c r="E35" i="4"/>
  <c r="I35" i="4" s="1"/>
  <c r="E36" i="4"/>
  <c r="I36" i="4" s="1"/>
  <c r="E37" i="4"/>
  <c r="I37" i="4" s="1"/>
  <c r="E38" i="4"/>
  <c r="I38" i="4" s="1"/>
  <c r="E39" i="4"/>
  <c r="I39" i="4" s="1"/>
  <c r="E40" i="4"/>
  <c r="I40" i="4" s="1"/>
  <c r="E41" i="4"/>
  <c r="I41" i="4" s="1"/>
  <c r="E42" i="4"/>
  <c r="I42" i="4" s="1"/>
  <c r="E43" i="4"/>
  <c r="I43" i="4" s="1"/>
  <c r="E44" i="4"/>
  <c r="I44" i="4" s="1"/>
  <c r="E45" i="4"/>
  <c r="I45" i="4" s="1"/>
  <c r="E46" i="4"/>
  <c r="I46" i="4" s="1"/>
  <c r="E47" i="4"/>
  <c r="I47" i="4" s="1"/>
  <c r="E48" i="4"/>
  <c r="I48" i="4" s="1"/>
  <c r="E49" i="4"/>
  <c r="I49" i="4" s="1"/>
  <c r="E50" i="4"/>
  <c r="I50" i="4" s="1"/>
  <c r="E51" i="4"/>
  <c r="I51" i="4" s="1"/>
  <c r="E52" i="4"/>
  <c r="I52" i="4" s="1"/>
  <c r="E53" i="4"/>
  <c r="I53" i="4" s="1"/>
  <c r="E54" i="4"/>
  <c r="I54" i="4" s="1"/>
  <c r="E55" i="4"/>
  <c r="I55" i="4" s="1"/>
  <c r="E56" i="4"/>
  <c r="I56" i="4" s="1"/>
  <c r="E57" i="4"/>
  <c r="I57" i="4" s="1"/>
  <c r="E58" i="4"/>
  <c r="I58" i="4" s="1"/>
  <c r="E59" i="4"/>
  <c r="I59" i="4" s="1"/>
  <c r="E60" i="4"/>
  <c r="I60" i="4" s="1"/>
  <c r="E61" i="4"/>
  <c r="I61" i="4" s="1"/>
  <c r="E62" i="4"/>
  <c r="I62" i="4" s="1"/>
  <c r="E63" i="4"/>
  <c r="I63" i="4" s="1"/>
  <c r="E64" i="4"/>
  <c r="I64" i="4" s="1"/>
  <c r="E65" i="4"/>
  <c r="I65" i="4" s="1"/>
  <c r="E66" i="4"/>
  <c r="I66" i="4" s="1"/>
  <c r="E67" i="4"/>
  <c r="I67" i="4" s="1"/>
  <c r="E68" i="4"/>
  <c r="I68" i="4" s="1"/>
  <c r="E69" i="4"/>
  <c r="I69" i="4" s="1"/>
  <c r="E70" i="4"/>
  <c r="I70" i="4" s="1"/>
  <c r="E71" i="4"/>
  <c r="I71" i="4" s="1"/>
  <c r="E72" i="4"/>
  <c r="I72" i="4" s="1"/>
  <c r="E73" i="4"/>
  <c r="I73" i="4" s="1"/>
  <c r="E74" i="4"/>
  <c r="I74" i="4" s="1"/>
  <c r="E75" i="4"/>
  <c r="I75" i="4" s="1"/>
  <c r="E76" i="4"/>
  <c r="I76" i="4" s="1"/>
  <c r="E77" i="4"/>
  <c r="I77" i="4" s="1"/>
  <c r="E78" i="4"/>
  <c r="I78" i="4" s="1"/>
  <c r="E79" i="4"/>
  <c r="I79" i="4" s="1"/>
  <c r="E80" i="4"/>
  <c r="I80" i="4" s="1"/>
  <c r="E81" i="4"/>
  <c r="I81" i="4" s="1"/>
  <c r="E82" i="4"/>
  <c r="I82" i="4" s="1"/>
  <c r="E83" i="4"/>
  <c r="I83" i="4" s="1"/>
  <c r="E84" i="4"/>
  <c r="I84" i="4" s="1"/>
  <c r="E85" i="4"/>
  <c r="I85" i="4" s="1"/>
  <c r="E86" i="4"/>
  <c r="I86" i="4" s="1"/>
  <c r="E87" i="4"/>
  <c r="I87" i="4" s="1"/>
  <c r="E88" i="4"/>
  <c r="I88" i="4" s="1"/>
  <c r="E89" i="4"/>
  <c r="I89" i="4" s="1"/>
  <c r="E90" i="4"/>
  <c r="I90" i="4" s="1"/>
  <c r="E91" i="4"/>
  <c r="I91" i="4" s="1"/>
  <c r="E92" i="4"/>
  <c r="I92" i="4" s="1"/>
  <c r="E93" i="4"/>
  <c r="I93" i="4" s="1"/>
  <c r="E94" i="4"/>
  <c r="I94" i="4" s="1"/>
  <c r="E95" i="4"/>
  <c r="I95" i="4" s="1"/>
  <c r="E96" i="4"/>
  <c r="I96" i="4" s="1"/>
  <c r="E97" i="4"/>
  <c r="I97" i="4" s="1"/>
  <c r="E98" i="4"/>
  <c r="I98" i="4" s="1"/>
  <c r="E99" i="4"/>
  <c r="I99" i="4" s="1"/>
  <c r="E100" i="4"/>
  <c r="I100" i="4" s="1"/>
  <c r="E101" i="4"/>
  <c r="I101" i="4" s="1"/>
  <c r="E102" i="4"/>
  <c r="I102" i="4" s="1"/>
  <c r="E103" i="4"/>
  <c r="I103" i="4" s="1"/>
  <c r="E104" i="4"/>
  <c r="I104" i="4" s="1"/>
  <c r="E105" i="4"/>
  <c r="I105" i="4" s="1"/>
  <c r="E106" i="4"/>
  <c r="I106" i="4" s="1"/>
  <c r="E107" i="4"/>
  <c r="I107" i="4" s="1"/>
  <c r="E108" i="4"/>
  <c r="I108" i="4" s="1"/>
  <c r="E109" i="4"/>
  <c r="I109" i="4" s="1"/>
  <c r="E110" i="4"/>
  <c r="I110" i="4" s="1"/>
  <c r="E111" i="4"/>
  <c r="I111" i="4" s="1"/>
  <c r="E112" i="4"/>
  <c r="I112" i="4" s="1"/>
  <c r="E113" i="4"/>
  <c r="I113" i="4" s="1"/>
  <c r="E114" i="4"/>
  <c r="I114" i="4" s="1"/>
  <c r="E115" i="4"/>
  <c r="I115" i="4" s="1"/>
  <c r="E116" i="4"/>
  <c r="I116" i="4" s="1"/>
  <c r="E117" i="4"/>
  <c r="I117" i="4" s="1"/>
  <c r="E118" i="4"/>
  <c r="I118" i="4" s="1"/>
  <c r="E119" i="4"/>
  <c r="I119" i="4" s="1"/>
  <c r="E120" i="4"/>
  <c r="I120" i="4" s="1"/>
  <c r="E121" i="4"/>
  <c r="I121" i="4" s="1"/>
  <c r="E122" i="4"/>
  <c r="I122" i="4" s="1"/>
  <c r="E123" i="4"/>
  <c r="I123" i="4" s="1"/>
  <c r="E124" i="4"/>
  <c r="I124" i="4" s="1"/>
  <c r="E125" i="4"/>
  <c r="I125" i="4" s="1"/>
  <c r="E126" i="4"/>
  <c r="I126" i="4" s="1"/>
  <c r="E127" i="4"/>
  <c r="I127" i="4" s="1"/>
  <c r="E128" i="4"/>
  <c r="I128" i="4" s="1"/>
  <c r="E129" i="4"/>
  <c r="I129" i="4" s="1"/>
  <c r="E130" i="4"/>
  <c r="I130" i="4" s="1"/>
  <c r="E131" i="4"/>
  <c r="I131" i="4" s="1"/>
  <c r="E132" i="4"/>
  <c r="I132" i="4" s="1"/>
  <c r="E133" i="4"/>
  <c r="I133" i="4" s="1"/>
  <c r="E134" i="4"/>
  <c r="I134" i="4" s="1"/>
  <c r="E135" i="4"/>
  <c r="I135" i="4" s="1"/>
  <c r="E136" i="4"/>
  <c r="I136" i="4" s="1"/>
  <c r="E137" i="4"/>
  <c r="I137" i="4" s="1"/>
  <c r="E138" i="4"/>
  <c r="I138" i="4" s="1"/>
  <c r="E139" i="4"/>
  <c r="I139" i="4" s="1"/>
  <c r="E140" i="4"/>
  <c r="I140" i="4" s="1"/>
  <c r="E141" i="4"/>
  <c r="I141" i="4" s="1"/>
  <c r="E142" i="4"/>
  <c r="I142" i="4" s="1"/>
  <c r="E143" i="4"/>
  <c r="I143" i="4" s="1"/>
  <c r="E144" i="4"/>
  <c r="I144" i="4" s="1"/>
  <c r="E145" i="4"/>
  <c r="I145" i="4" s="1"/>
  <c r="E146" i="4"/>
  <c r="I146" i="4" s="1"/>
  <c r="E147" i="4"/>
  <c r="I147" i="4" s="1"/>
  <c r="E148" i="4"/>
  <c r="I148" i="4" s="1"/>
  <c r="E149" i="4"/>
  <c r="I149" i="4" s="1"/>
  <c r="E150" i="4"/>
  <c r="I150" i="4" s="1"/>
  <c r="E151" i="4"/>
  <c r="I151" i="4" s="1"/>
  <c r="E152" i="4"/>
  <c r="I152" i="4" s="1"/>
  <c r="E153" i="4"/>
  <c r="I153" i="4" s="1"/>
  <c r="E154" i="4"/>
  <c r="I154" i="4" s="1"/>
  <c r="E155" i="4"/>
  <c r="I155" i="4" s="1"/>
  <c r="E156" i="4"/>
  <c r="I156" i="4" s="1"/>
  <c r="E157" i="4"/>
  <c r="I157" i="4" s="1"/>
  <c r="E158" i="4"/>
  <c r="I158" i="4" s="1"/>
  <c r="E159" i="4"/>
  <c r="I159" i="4" s="1"/>
  <c r="E160" i="4"/>
  <c r="I160" i="4" s="1"/>
  <c r="E161" i="4"/>
  <c r="I161" i="4" s="1"/>
  <c r="E162" i="4"/>
  <c r="I162" i="4" s="1"/>
  <c r="E163" i="4"/>
  <c r="I163" i="4" s="1"/>
  <c r="E164" i="4"/>
  <c r="I164" i="4" s="1"/>
  <c r="E165" i="4"/>
  <c r="I165" i="4" s="1"/>
  <c r="E166" i="4"/>
  <c r="I166" i="4" s="1"/>
  <c r="E167" i="4"/>
  <c r="I167" i="4" s="1"/>
  <c r="E168" i="4"/>
  <c r="I168" i="4" s="1"/>
  <c r="E169" i="4"/>
  <c r="I169" i="4" s="1"/>
  <c r="E170" i="4"/>
  <c r="I170" i="4" s="1"/>
  <c r="E171" i="4"/>
  <c r="I171" i="4" s="1"/>
  <c r="E172" i="4"/>
  <c r="I172" i="4" s="1"/>
  <c r="E173" i="4"/>
  <c r="I173" i="4" s="1"/>
  <c r="E174" i="4"/>
  <c r="I174" i="4" s="1"/>
  <c r="E175" i="4"/>
  <c r="I175" i="4" s="1"/>
  <c r="E176" i="4"/>
  <c r="I176" i="4" s="1"/>
  <c r="E177" i="4"/>
  <c r="I177" i="4" s="1"/>
  <c r="E178" i="4"/>
  <c r="I178" i="4" s="1"/>
  <c r="E179" i="4"/>
  <c r="I179" i="4" s="1"/>
  <c r="E180" i="4"/>
  <c r="I180" i="4" s="1"/>
  <c r="E181" i="4"/>
  <c r="I181" i="4" s="1"/>
  <c r="E182" i="4"/>
  <c r="I182" i="4" s="1"/>
  <c r="E183" i="4"/>
  <c r="I183" i="4" s="1"/>
  <c r="E184" i="4"/>
  <c r="I184" i="4" s="1"/>
  <c r="E185" i="4"/>
  <c r="I185" i="4" s="1"/>
  <c r="E186" i="4"/>
  <c r="I186" i="4" s="1"/>
  <c r="E187" i="4"/>
  <c r="I187" i="4" s="1"/>
  <c r="E188" i="4"/>
  <c r="I188" i="4" s="1"/>
  <c r="E189" i="4"/>
  <c r="I189" i="4" s="1"/>
  <c r="E190" i="4"/>
  <c r="I190" i="4" s="1"/>
  <c r="E191" i="4"/>
  <c r="I191" i="4" s="1"/>
  <c r="E192" i="4"/>
  <c r="I192" i="4" s="1"/>
  <c r="E193" i="4"/>
  <c r="I193" i="4" s="1"/>
  <c r="E194" i="4"/>
  <c r="I194" i="4" s="1"/>
  <c r="E195" i="4"/>
  <c r="I195" i="4" s="1"/>
  <c r="E196" i="4"/>
  <c r="I196" i="4" s="1"/>
  <c r="E197" i="4"/>
  <c r="I197" i="4" s="1"/>
  <c r="E198" i="4"/>
  <c r="I198" i="4" s="1"/>
  <c r="E199" i="4"/>
  <c r="I199" i="4" s="1"/>
  <c r="E200" i="4"/>
  <c r="I200" i="4" s="1"/>
  <c r="E201" i="4"/>
  <c r="I201" i="4" s="1"/>
  <c r="E202" i="4"/>
  <c r="I202" i="4" s="1"/>
  <c r="E203" i="4"/>
  <c r="I203" i="4" s="1"/>
  <c r="E204" i="4"/>
  <c r="I204" i="4" s="1"/>
  <c r="E205" i="4"/>
  <c r="I205" i="4" s="1"/>
  <c r="E206" i="4"/>
  <c r="I206" i="4" s="1"/>
  <c r="E207" i="4"/>
  <c r="I207" i="4" s="1"/>
  <c r="E208" i="4"/>
  <c r="I208" i="4" s="1"/>
  <c r="E209" i="4"/>
  <c r="I209" i="4" s="1"/>
  <c r="E210" i="4"/>
  <c r="I210" i="4" s="1"/>
  <c r="E211" i="4"/>
  <c r="I211" i="4" s="1"/>
  <c r="E212" i="4"/>
  <c r="I212" i="4" s="1"/>
  <c r="E213" i="4"/>
  <c r="I213" i="4" s="1"/>
  <c r="E214" i="4"/>
  <c r="I214" i="4" s="1"/>
  <c r="E215" i="4"/>
  <c r="I215" i="4" s="1"/>
  <c r="E216" i="4"/>
  <c r="I216" i="4" s="1"/>
  <c r="E217" i="4"/>
  <c r="I217" i="4" s="1"/>
  <c r="E218" i="4"/>
  <c r="I218" i="4" s="1"/>
  <c r="E219" i="4"/>
  <c r="I219" i="4" s="1"/>
  <c r="E220" i="4"/>
  <c r="I220" i="4" s="1"/>
  <c r="E221" i="4"/>
  <c r="I221" i="4" s="1"/>
  <c r="E222" i="4"/>
  <c r="I222" i="4" s="1"/>
  <c r="E223" i="4"/>
  <c r="I223" i="4" s="1"/>
  <c r="E224" i="4"/>
  <c r="I224" i="4" s="1"/>
  <c r="E225" i="4"/>
  <c r="I225" i="4" s="1"/>
  <c r="E226" i="4"/>
  <c r="I226" i="4" s="1"/>
  <c r="E227" i="4"/>
  <c r="I227" i="4" s="1"/>
  <c r="E228" i="4"/>
  <c r="I228" i="4" s="1"/>
  <c r="E229" i="4"/>
  <c r="I229" i="4" s="1"/>
  <c r="E230" i="4"/>
  <c r="I230" i="4" s="1"/>
  <c r="E231" i="4"/>
  <c r="I231" i="4" s="1"/>
  <c r="E232" i="4"/>
  <c r="I232" i="4" s="1"/>
  <c r="E233" i="4"/>
  <c r="I233" i="4" s="1"/>
  <c r="I2"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H154" i="4"/>
  <c r="G152" i="4"/>
  <c r="H146" i="4"/>
  <c r="G144" i="4"/>
  <c r="H138" i="4"/>
  <c r="G136" i="4"/>
  <c r="H130" i="4"/>
  <c r="G128" i="4"/>
  <c r="H122" i="4"/>
  <c r="G120" i="4"/>
  <c r="H114" i="4"/>
  <c r="G112" i="4"/>
  <c r="H106" i="4"/>
  <c r="G104" i="4"/>
  <c r="H98" i="4"/>
  <c r="G96" i="4"/>
  <c r="H90" i="4"/>
  <c r="G88" i="4"/>
  <c r="H82" i="4"/>
  <c r="G80" i="4"/>
  <c r="H74" i="4"/>
  <c r="G72" i="4"/>
  <c r="H66" i="4"/>
  <c r="G56" i="4"/>
  <c r="H50" i="4"/>
  <c r="G48" i="4"/>
  <c r="G42" i="4"/>
  <c r="H40" i="4"/>
  <c r="H34" i="4"/>
  <c r="G32" i="4"/>
  <c r="H26" i="4"/>
  <c r="H24" i="4"/>
  <c r="G18" i="4"/>
  <c r="H16" i="4"/>
  <c r="H8" i="4"/>
  <c r="H2" i="4"/>
  <c r="G65" i="4"/>
  <c r="G64" i="4"/>
  <c r="H57" i="4"/>
  <c r="G49" i="4"/>
  <c r="G41" i="4"/>
  <c r="G33" i="4"/>
  <c r="G25" i="4"/>
  <c r="G9" i="4"/>
  <c r="H58" i="4"/>
  <c r="G10" i="4"/>
  <c r="G6" i="4"/>
  <c r="G4" i="4"/>
  <c r="G3" i="4"/>
  <c r="H3" i="4"/>
  <c r="H4" i="4"/>
  <c r="G5" i="4"/>
  <c r="H5" i="4"/>
  <c r="H6" i="4"/>
  <c r="G7" i="4"/>
  <c r="H7" i="4"/>
  <c r="G11" i="4"/>
  <c r="H11" i="4"/>
  <c r="G12" i="4"/>
  <c r="H12" i="4"/>
  <c r="G13" i="4"/>
  <c r="H13" i="4"/>
  <c r="G14" i="4"/>
  <c r="H14" i="4"/>
  <c r="G15" i="4"/>
  <c r="H15" i="4"/>
  <c r="G17" i="4"/>
  <c r="H17" i="4"/>
  <c r="G19" i="4"/>
  <c r="H19" i="4"/>
  <c r="G20" i="4"/>
  <c r="H20" i="4"/>
  <c r="G21" i="4"/>
  <c r="H21" i="4"/>
  <c r="G22" i="4"/>
  <c r="H22" i="4"/>
  <c r="G23" i="4"/>
  <c r="H23" i="4"/>
  <c r="G26" i="4"/>
  <c r="G27" i="4"/>
  <c r="H27" i="4"/>
  <c r="G28" i="4"/>
  <c r="H28" i="4"/>
  <c r="G29" i="4"/>
  <c r="H29" i="4"/>
  <c r="G30" i="4"/>
  <c r="H30" i="4"/>
  <c r="G31" i="4"/>
  <c r="H31" i="4"/>
  <c r="G35" i="4"/>
  <c r="H35" i="4"/>
  <c r="G36" i="4"/>
  <c r="H36" i="4"/>
  <c r="G37" i="4"/>
  <c r="H37" i="4"/>
  <c r="G38" i="4"/>
  <c r="H38" i="4"/>
  <c r="G39" i="4"/>
  <c r="H39" i="4"/>
  <c r="H41" i="4"/>
  <c r="G43" i="4"/>
  <c r="H43" i="4"/>
  <c r="G44" i="4"/>
  <c r="H44" i="4"/>
  <c r="G45" i="4"/>
  <c r="H45" i="4"/>
  <c r="G46" i="4"/>
  <c r="H46" i="4"/>
  <c r="G47" i="4"/>
  <c r="H47" i="4"/>
  <c r="G51" i="4"/>
  <c r="H51" i="4"/>
  <c r="G52" i="4"/>
  <c r="H52" i="4"/>
  <c r="G53" i="4"/>
  <c r="H53" i="4"/>
  <c r="G54" i="4"/>
  <c r="H54" i="4"/>
  <c r="G55" i="4"/>
  <c r="H55" i="4"/>
  <c r="G57" i="4"/>
  <c r="G58" i="4"/>
  <c r="G59" i="4"/>
  <c r="H59" i="4"/>
  <c r="G60" i="4"/>
  <c r="H60" i="4"/>
  <c r="G61" i="4"/>
  <c r="H61" i="4"/>
  <c r="G62" i="4"/>
  <c r="H62" i="4"/>
  <c r="G63" i="4"/>
  <c r="H63" i="4"/>
  <c r="G67" i="4"/>
  <c r="H67" i="4"/>
  <c r="G68" i="4"/>
  <c r="H68" i="4"/>
  <c r="G69" i="4"/>
  <c r="H69" i="4"/>
  <c r="G70" i="4"/>
  <c r="H70" i="4"/>
  <c r="G71" i="4"/>
  <c r="H71" i="4"/>
  <c r="G73" i="4"/>
  <c r="H73" i="4"/>
  <c r="G74" i="4"/>
  <c r="G75" i="4"/>
  <c r="H75" i="4"/>
  <c r="G76" i="4"/>
  <c r="H76" i="4"/>
  <c r="G77" i="4"/>
  <c r="H77" i="4"/>
  <c r="G78" i="4"/>
  <c r="H78" i="4"/>
  <c r="G79" i="4"/>
  <c r="H79" i="4"/>
  <c r="G81" i="4"/>
  <c r="H81" i="4"/>
  <c r="G82" i="4"/>
  <c r="G83" i="4"/>
  <c r="H83" i="4"/>
  <c r="G84" i="4"/>
  <c r="H84" i="4"/>
  <c r="G85" i="4"/>
  <c r="H85" i="4"/>
  <c r="G86" i="4"/>
  <c r="H86" i="4"/>
  <c r="G87" i="4"/>
  <c r="H87" i="4"/>
  <c r="G89" i="4"/>
  <c r="H89" i="4"/>
  <c r="G90" i="4"/>
  <c r="G91" i="4"/>
  <c r="H91" i="4"/>
  <c r="G92" i="4"/>
  <c r="H92" i="4"/>
  <c r="G93" i="4"/>
  <c r="H93" i="4"/>
  <c r="G94" i="4"/>
  <c r="H94" i="4"/>
  <c r="G95" i="4"/>
  <c r="H95" i="4"/>
  <c r="G97" i="4"/>
  <c r="H97" i="4"/>
  <c r="G98" i="4"/>
  <c r="G99" i="4"/>
  <c r="H99" i="4"/>
  <c r="G100" i="4"/>
  <c r="H100" i="4"/>
  <c r="G101" i="4"/>
  <c r="H101" i="4"/>
  <c r="G102" i="4"/>
  <c r="H102" i="4"/>
  <c r="G103" i="4"/>
  <c r="H103" i="4"/>
  <c r="G105" i="4"/>
  <c r="H105" i="4"/>
  <c r="G106" i="4"/>
  <c r="G107" i="4"/>
  <c r="H107" i="4"/>
  <c r="G108" i="4"/>
  <c r="H108" i="4"/>
  <c r="G109" i="4"/>
  <c r="H109" i="4"/>
  <c r="G110" i="4"/>
  <c r="H110" i="4"/>
  <c r="G111" i="4"/>
  <c r="H111" i="4"/>
  <c r="G113" i="4"/>
  <c r="H113" i="4"/>
  <c r="G114" i="4"/>
  <c r="G115" i="4"/>
  <c r="H115" i="4"/>
  <c r="G116" i="4"/>
  <c r="H116" i="4"/>
  <c r="G117" i="4"/>
  <c r="H117" i="4"/>
  <c r="G118" i="4"/>
  <c r="H118" i="4"/>
  <c r="G119" i="4"/>
  <c r="H119" i="4"/>
  <c r="G121" i="4"/>
  <c r="H121" i="4"/>
  <c r="G122" i="4"/>
  <c r="G123" i="4"/>
  <c r="H123" i="4"/>
  <c r="G124" i="4"/>
  <c r="H124" i="4"/>
  <c r="G125" i="4"/>
  <c r="H125" i="4"/>
  <c r="G126" i="4"/>
  <c r="H126" i="4"/>
  <c r="G127" i="4"/>
  <c r="H127" i="4"/>
  <c r="G129" i="4"/>
  <c r="H129" i="4"/>
  <c r="G130" i="4"/>
  <c r="G131" i="4"/>
  <c r="H131" i="4"/>
  <c r="G132" i="4"/>
  <c r="H132" i="4"/>
  <c r="G133" i="4"/>
  <c r="H133" i="4"/>
  <c r="G134" i="4"/>
  <c r="H134" i="4"/>
  <c r="G135" i="4"/>
  <c r="H135" i="4"/>
  <c r="G137" i="4"/>
  <c r="H137" i="4"/>
  <c r="G138" i="4"/>
  <c r="G139" i="4"/>
  <c r="H139" i="4"/>
  <c r="G140" i="4"/>
  <c r="H140" i="4"/>
  <c r="G141" i="4"/>
  <c r="H141" i="4"/>
  <c r="G142" i="4"/>
  <c r="H142" i="4"/>
  <c r="G143" i="4"/>
  <c r="H143" i="4"/>
  <c r="G145" i="4"/>
  <c r="H145" i="4"/>
  <c r="G146" i="4"/>
  <c r="G147" i="4"/>
  <c r="H147" i="4"/>
  <c r="G148" i="4"/>
  <c r="H148" i="4"/>
  <c r="G149" i="4"/>
  <c r="H149" i="4"/>
  <c r="G150" i="4"/>
  <c r="H150" i="4"/>
  <c r="G151" i="4"/>
  <c r="H151" i="4"/>
  <c r="G153" i="4"/>
  <c r="H153" i="4"/>
  <c r="G154" i="4"/>
  <c r="G155" i="4"/>
  <c r="H155" i="4"/>
  <c r="G156" i="4"/>
  <c r="H156" i="4"/>
  <c r="G157" i="4"/>
  <c r="H157" i="4"/>
  <c r="B358" i="5" l="1"/>
  <c r="D358" i="5"/>
  <c r="C101" i="5"/>
  <c r="F101" i="5" s="1"/>
  <c r="C70" i="5"/>
  <c r="F70" i="5" s="1"/>
  <c r="C184" i="5"/>
  <c r="F184" i="5" s="1"/>
  <c r="C163" i="5"/>
  <c r="F163" i="5" s="1"/>
  <c r="C204" i="5"/>
  <c r="F204" i="5" s="1"/>
  <c r="C95" i="5"/>
  <c r="F95" i="5" s="1"/>
  <c r="C44" i="5"/>
  <c r="F44" i="5" s="1"/>
  <c r="C140" i="5"/>
  <c r="F140" i="5" s="1"/>
  <c r="C314" i="5"/>
  <c r="F314" i="5" s="1"/>
  <c r="C74" i="5"/>
  <c r="F74" i="5" s="1"/>
  <c r="C296" i="5"/>
  <c r="F296" i="5" s="1"/>
  <c r="C206" i="5"/>
  <c r="F206" i="5" s="1"/>
  <c r="C110" i="5"/>
  <c r="F110" i="5" s="1"/>
  <c r="C43" i="5"/>
  <c r="F43" i="5" s="1"/>
  <c r="C51" i="5"/>
  <c r="F51" i="5" s="1"/>
  <c r="C151" i="5"/>
  <c r="F151" i="5" s="1"/>
  <c r="C111" i="5"/>
  <c r="F111" i="5" s="1"/>
  <c r="C160" i="5"/>
  <c r="F160" i="5" s="1"/>
  <c r="C64" i="5"/>
  <c r="F64" i="5" s="1"/>
  <c r="C330" i="5"/>
  <c r="F330" i="5" s="1"/>
  <c r="C197" i="5"/>
  <c r="F197" i="5" s="1"/>
  <c r="C82" i="5"/>
  <c r="F82" i="5" s="1"/>
  <c r="C16" i="5"/>
  <c r="F16" i="5" s="1"/>
  <c r="C54" i="5"/>
  <c r="F54" i="5" s="1"/>
  <c r="C154" i="5"/>
  <c r="F154" i="5" s="1"/>
  <c r="C317" i="5"/>
  <c r="F317" i="5" s="1"/>
  <c r="C157" i="5"/>
  <c r="F157" i="5" s="1"/>
  <c r="C226" i="5"/>
  <c r="F226" i="5" s="1"/>
  <c r="C268" i="5"/>
  <c r="F268" i="5" s="1"/>
  <c r="C224" i="5"/>
  <c r="F224" i="5" s="1"/>
  <c r="C19" i="5"/>
  <c r="F19" i="5" s="1"/>
  <c r="C141" i="5"/>
  <c r="F141" i="5" s="1"/>
  <c r="C258" i="5"/>
  <c r="F258" i="5" s="1"/>
  <c r="C106" i="5"/>
  <c r="F106" i="5" s="1"/>
  <c r="C185" i="5"/>
  <c r="F185" i="5" s="1"/>
  <c r="C227" i="5"/>
  <c r="F227" i="5" s="1"/>
  <c r="C266" i="5"/>
  <c r="F266" i="5" s="1"/>
  <c r="C297" i="5"/>
  <c r="F297" i="5" s="1"/>
  <c r="C288" i="5"/>
  <c r="F288" i="5" s="1"/>
  <c r="C57" i="5"/>
  <c r="F57" i="5" s="1"/>
  <c r="C229" i="5"/>
  <c r="F229" i="5" s="1"/>
  <c r="C129" i="5"/>
  <c r="F129" i="5" s="1"/>
  <c r="C344" i="5"/>
  <c r="F344" i="5" s="1"/>
  <c r="C280" i="5"/>
  <c r="F280" i="5" s="1"/>
  <c r="E301" i="5"/>
  <c r="F301" i="5" s="1"/>
  <c r="E25" i="5"/>
  <c r="F25" i="5" s="1"/>
  <c r="E121" i="5"/>
  <c r="F121" i="5" s="1"/>
  <c r="E79" i="5"/>
  <c r="F79" i="5" s="1"/>
  <c r="E24" i="5"/>
  <c r="F24" i="5" s="1"/>
  <c r="E210" i="5"/>
  <c r="F210" i="5" s="1"/>
  <c r="E123" i="5"/>
  <c r="F123" i="5" s="1"/>
  <c r="E217" i="5"/>
  <c r="F217" i="5" s="1"/>
  <c r="E321" i="5"/>
  <c r="F321" i="5" s="1"/>
  <c r="E343" i="5"/>
  <c r="F343" i="5" s="1"/>
  <c r="E306" i="5"/>
  <c r="F306" i="5" s="1"/>
  <c r="C277" i="5"/>
  <c r="F277" i="5" s="1"/>
  <c r="C198" i="5"/>
  <c r="F198" i="5" s="1"/>
  <c r="C59" i="5"/>
  <c r="F59" i="5" s="1"/>
  <c r="C290" i="5"/>
  <c r="F290" i="5" s="1"/>
  <c r="C77" i="5"/>
  <c r="F77" i="5" s="1"/>
  <c r="C341" i="5"/>
  <c r="F341" i="5" s="1"/>
  <c r="C75" i="5"/>
  <c r="F75" i="5" s="1"/>
  <c r="C316" i="5"/>
  <c r="F316" i="5" s="1"/>
  <c r="C73" i="5"/>
  <c r="F73" i="5" s="1"/>
  <c r="C289" i="5"/>
  <c r="F289" i="5" s="1"/>
  <c r="C32" i="5"/>
  <c r="F32" i="5" s="1"/>
  <c r="C105" i="5"/>
  <c r="F105" i="5" s="1"/>
  <c r="C47" i="5"/>
  <c r="F47" i="5" s="1"/>
  <c r="C23" i="5"/>
  <c r="F23" i="5" s="1"/>
  <c r="C174" i="5"/>
  <c r="F174" i="5" s="1"/>
  <c r="C298" i="5"/>
  <c r="F298" i="5" s="1"/>
  <c r="C356" i="5"/>
  <c r="F356" i="5" s="1"/>
  <c r="C114" i="5"/>
  <c r="F114" i="5" s="1"/>
  <c r="C93" i="5"/>
  <c r="F93" i="5" s="1"/>
  <c r="C249" i="5"/>
  <c r="F249" i="5" s="1"/>
  <c r="C117" i="5"/>
  <c r="F117" i="5" s="1"/>
  <c r="C177" i="5"/>
  <c r="F177" i="5" s="1"/>
  <c r="C215" i="5"/>
  <c r="F215" i="5" s="1"/>
  <c r="C62" i="5"/>
  <c r="F62" i="5" s="1"/>
  <c r="C339" i="5"/>
  <c r="F339" i="5" s="1"/>
  <c r="C139" i="5"/>
  <c r="F139" i="5" s="1"/>
  <c r="C29" i="5"/>
  <c r="F29" i="5" s="1"/>
  <c r="C345" i="5"/>
  <c r="F345" i="5" s="1"/>
  <c r="C92" i="5"/>
  <c r="F92" i="5" s="1"/>
  <c r="C230" i="5"/>
  <c r="F230" i="5" s="1"/>
  <c r="C169" i="5"/>
  <c r="F169" i="5" s="1"/>
  <c r="C236" i="5"/>
  <c r="F236" i="5" s="1"/>
  <c r="C357" i="5"/>
  <c r="F357" i="5" s="1"/>
  <c r="C193" i="5"/>
  <c r="F193" i="5" s="1"/>
  <c r="C348" i="5"/>
  <c r="F348" i="5" s="1"/>
  <c r="C245" i="5"/>
  <c r="F245" i="5" s="1"/>
  <c r="C3" i="5"/>
  <c r="C228" i="5"/>
  <c r="F228" i="5" s="1"/>
  <c r="C203" i="5"/>
  <c r="F203" i="5" s="1"/>
  <c r="C186" i="5"/>
  <c r="F186" i="5" s="1"/>
  <c r="C284" i="5"/>
  <c r="F284" i="5" s="1"/>
  <c r="C335" i="5"/>
  <c r="F335" i="5" s="1"/>
  <c r="C28" i="5"/>
  <c r="F28" i="5" s="1"/>
  <c r="C120" i="5"/>
  <c r="F120" i="5" s="1"/>
  <c r="E63" i="5"/>
  <c r="F63" i="5" s="1"/>
  <c r="E263" i="5"/>
  <c r="F263" i="5" s="1"/>
  <c r="E36" i="5"/>
  <c r="F36" i="5" s="1"/>
  <c r="E168" i="5"/>
  <c r="F168" i="5" s="1"/>
  <c r="E250" i="5"/>
  <c r="F250" i="5" s="1"/>
  <c r="E283" i="5"/>
  <c r="F283" i="5" s="1"/>
  <c r="E350" i="5"/>
  <c r="F350" i="5" s="1"/>
  <c r="E9" i="5"/>
  <c r="F9" i="5" s="1"/>
  <c r="E5" i="5"/>
  <c r="E41" i="5"/>
  <c r="F41" i="5" s="1"/>
  <c r="E155" i="5"/>
  <c r="F155" i="5" s="1"/>
  <c r="C67" i="5"/>
  <c r="F67" i="5" s="1"/>
  <c r="C354" i="5"/>
  <c r="F354" i="5" s="1"/>
  <c r="C134" i="5"/>
  <c r="F134" i="5" s="1"/>
  <c r="C17" i="5"/>
  <c r="F17" i="5" s="1"/>
  <c r="C216" i="5"/>
  <c r="F216" i="5" s="1"/>
  <c r="C115" i="5"/>
  <c r="F115" i="5" s="1"/>
  <c r="C71" i="5"/>
  <c r="F71" i="5" s="1"/>
  <c r="C234" i="5"/>
  <c r="F234" i="5" s="1"/>
  <c r="C219" i="5"/>
  <c r="F219" i="5" s="1"/>
  <c r="C42" i="5"/>
  <c r="F42" i="5" s="1"/>
  <c r="C333" i="5"/>
  <c r="F333" i="5" s="1"/>
  <c r="C233" i="5"/>
  <c r="F233" i="5" s="1"/>
  <c r="C122" i="5"/>
  <c r="F122" i="5" s="1"/>
  <c r="C89" i="5"/>
  <c r="F89" i="5" s="1"/>
  <c r="C303" i="5"/>
  <c r="F303" i="5" s="1"/>
  <c r="C201" i="5"/>
  <c r="F201" i="5" s="1"/>
  <c r="C69" i="5"/>
  <c r="F69" i="5" s="1"/>
  <c r="C96" i="5"/>
  <c r="F96" i="5" s="1"/>
  <c r="C254" i="5"/>
  <c r="F254" i="5" s="1"/>
  <c r="C50" i="5"/>
  <c r="F50" i="5" s="1"/>
  <c r="C264" i="5"/>
  <c r="F264" i="5" s="1"/>
  <c r="C11" i="5"/>
  <c r="F11" i="5" s="1"/>
  <c r="C45" i="5"/>
  <c r="F45" i="5" s="1"/>
  <c r="C125" i="5"/>
  <c r="F125" i="5" s="1"/>
  <c r="C265" i="5"/>
  <c r="F265" i="5" s="1"/>
  <c r="C327" i="5"/>
  <c r="F327" i="5" s="1"/>
  <c r="C334" i="5"/>
  <c r="F334" i="5" s="1"/>
  <c r="C346" i="5"/>
  <c r="F346" i="5" s="1"/>
  <c r="C49" i="5"/>
  <c r="F49" i="5" s="1"/>
  <c r="C307" i="5"/>
  <c r="F307" i="5" s="1"/>
  <c r="C182" i="5"/>
  <c r="F182" i="5" s="1"/>
  <c r="C85" i="5"/>
  <c r="F85" i="5" s="1"/>
  <c r="C244" i="5"/>
  <c r="F244" i="5" s="1"/>
  <c r="C237" i="5"/>
  <c r="F237" i="5" s="1"/>
  <c r="C243" i="5"/>
  <c r="F243" i="5" s="1"/>
  <c r="C128" i="5"/>
  <c r="F128" i="5" s="1"/>
  <c r="C273" i="5"/>
  <c r="F273" i="5" s="1"/>
  <c r="C312" i="5"/>
  <c r="F312" i="5" s="1"/>
  <c r="C152" i="5"/>
  <c r="F152" i="5" s="1"/>
  <c r="C239" i="5"/>
  <c r="F239" i="5" s="1"/>
  <c r="C127" i="5"/>
  <c r="F127" i="5" s="1"/>
  <c r="C34" i="5"/>
  <c r="F34" i="5" s="1"/>
  <c r="C242" i="5"/>
  <c r="F242" i="5" s="1"/>
  <c r="C133" i="5"/>
  <c r="F133" i="5" s="1"/>
  <c r="C119" i="5"/>
  <c r="F119" i="5" s="1"/>
  <c r="C76" i="5"/>
  <c r="F76" i="5" s="1"/>
  <c r="C172" i="5"/>
  <c r="F172" i="5" s="1"/>
  <c r="C183" i="5"/>
  <c r="F183" i="5" s="1"/>
  <c r="C205" i="5"/>
  <c r="F205" i="5" s="1"/>
  <c r="C18" i="5"/>
  <c r="F18" i="5" s="1"/>
  <c r="C196" i="5"/>
  <c r="F196" i="5" s="1"/>
  <c r="C37" i="5"/>
  <c r="F37" i="5" s="1"/>
  <c r="C176" i="5"/>
  <c r="F176" i="5" s="1"/>
  <c r="C256" i="5"/>
  <c r="F256" i="5" s="1"/>
  <c r="C209" i="5"/>
  <c r="F209" i="5" s="1"/>
  <c r="C72" i="5"/>
  <c r="F72" i="5" s="1"/>
  <c r="C149" i="5"/>
  <c r="F149" i="5" s="1"/>
  <c r="C91" i="5"/>
  <c r="F91" i="5" s="1"/>
  <c r="C104" i="5"/>
  <c r="F104" i="5" s="1"/>
  <c r="C167" i="5"/>
  <c r="F167" i="5" s="1"/>
  <c r="C286" i="5"/>
  <c r="F286" i="5" s="1"/>
  <c r="C318" i="5"/>
  <c r="F318" i="5" s="1"/>
  <c r="C116" i="5"/>
  <c r="F116" i="5" s="1"/>
  <c r="C107" i="5"/>
  <c r="F107" i="5" s="1"/>
  <c r="C223" i="5"/>
  <c r="F223" i="5" s="1"/>
  <c r="C97" i="5"/>
  <c r="F97" i="5" s="1"/>
  <c r="C293" i="5"/>
  <c r="F293" i="5" s="1"/>
  <c r="C135" i="5"/>
  <c r="F135" i="5" s="1"/>
  <c r="C159" i="5"/>
  <c r="F159" i="5" s="1"/>
  <c r="C222" i="5"/>
  <c r="F222" i="5" s="1"/>
  <c r="C6" i="5"/>
  <c r="F6" i="5" s="1"/>
  <c r="C338" i="5"/>
  <c r="F338" i="5" s="1"/>
  <c r="C281" i="5"/>
  <c r="F281" i="5" s="1"/>
  <c r="C86" i="5"/>
  <c r="F86" i="5" s="1"/>
  <c r="C88" i="5"/>
  <c r="F88" i="5" s="1"/>
  <c r="C211" i="5"/>
  <c r="F211" i="5" s="1"/>
  <c r="C292" i="5"/>
  <c r="F292" i="5" s="1"/>
  <c r="E35" i="5"/>
  <c r="F35" i="5" s="1"/>
  <c r="E66" i="5"/>
  <c r="F66" i="5" s="1"/>
  <c r="E310" i="5"/>
  <c r="F310" i="5" s="1"/>
  <c r="E220" i="5"/>
  <c r="F220" i="5" s="1"/>
  <c r="E27" i="5"/>
  <c r="F27" i="5" s="1"/>
  <c r="E309" i="5"/>
  <c r="F309" i="5" s="1"/>
  <c r="E272" i="5"/>
  <c r="F272" i="5" s="1"/>
  <c r="E275" i="5"/>
  <c r="F275" i="5" s="1"/>
  <c r="E164" i="5"/>
  <c r="F164" i="5" s="1"/>
  <c r="E351" i="5"/>
  <c r="F351" i="5" s="1"/>
  <c r="E324" i="5"/>
  <c r="F324" i="5" s="1"/>
  <c r="C336" i="5"/>
  <c r="F336" i="5" s="1"/>
  <c r="C322" i="5"/>
  <c r="F322" i="5" s="1"/>
  <c r="C102" i="5"/>
  <c r="F102" i="5" s="1"/>
  <c r="C257" i="5"/>
  <c r="F257" i="5" s="1"/>
  <c r="C39" i="5"/>
  <c r="F39" i="5" s="1"/>
  <c r="C241" i="5"/>
  <c r="F241" i="5" s="1"/>
  <c r="C109" i="5"/>
  <c r="F109" i="5" s="1"/>
  <c r="C311" i="5"/>
  <c r="F311" i="5" s="1"/>
  <c r="C143" i="5"/>
  <c r="F143" i="5" s="1"/>
  <c r="C302" i="5"/>
  <c r="F302" i="5" s="1"/>
  <c r="C178" i="5"/>
  <c r="F178" i="5" s="1"/>
  <c r="C271" i="5"/>
  <c r="F271" i="5" s="1"/>
  <c r="C355" i="5"/>
  <c r="F355" i="5" s="1"/>
  <c r="C83" i="5"/>
  <c r="F83" i="5" s="1"/>
  <c r="C181" i="5"/>
  <c r="F181" i="5" s="1"/>
  <c r="C124" i="5"/>
  <c r="F124" i="5" s="1"/>
  <c r="C340" i="5"/>
  <c r="F340" i="5" s="1"/>
  <c r="C112" i="5"/>
  <c r="F112" i="5" s="1"/>
  <c r="C192" i="5"/>
  <c r="F192" i="5" s="1"/>
  <c r="C253" i="5"/>
  <c r="F253" i="5" s="1"/>
  <c r="C80" i="5"/>
  <c r="F80" i="5" s="1"/>
  <c r="C26" i="5"/>
  <c r="F26" i="5" s="1"/>
  <c r="C194" i="5"/>
  <c r="F194" i="5" s="1"/>
  <c r="C136" i="5"/>
  <c r="F136" i="5" s="1"/>
  <c r="C132" i="5"/>
  <c r="F132" i="5" s="1"/>
  <c r="C61" i="5"/>
  <c r="F61" i="5" s="1"/>
  <c r="C30" i="5"/>
  <c r="F30" i="5" s="1"/>
  <c r="C189" i="5"/>
  <c r="F189" i="5" s="1"/>
  <c r="C299" i="5"/>
  <c r="F299" i="5" s="1"/>
  <c r="C48" i="5"/>
  <c r="F48" i="5" s="1"/>
  <c r="C20" i="5"/>
  <c r="F20" i="5" s="1"/>
  <c r="C145" i="5"/>
  <c r="F145" i="5" s="1"/>
  <c r="C153" i="5"/>
  <c r="F153" i="5" s="1"/>
  <c r="C4" i="5"/>
  <c r="F4" i="5" s="1"/>
  <c r="C247" i="5"/>
  <c r="F247" i="5" s="1"/>
  <c r="C81" i="5"/>
  <c r="F81" i="5" s="1"/>
  <c r="C162" i="5"/>
  <c r="F162" i="5" s="1"/>
  <c r="C259" i="5"/>
  <c r="F259" i="5" s="1"/>
  <c r="C179" i="5"/>
  <c r="F179" i="5" s="1"/>
  <c r="C328" i="5"/>
  <c r="F328" i="5" s="1"/>
  <c r="C218" i="5"/>
  <c r="F218" i="5" s="1"/>
  <c r="C191" i="5"/>
  <c r="F191" i="5" s="1"/>
  <c r="C78" i="5"/>
  <c r="F78" i="5" s="1"/>
  <c r="C156" i="5"/>
  <c r="F156" i="5" s="1"/>
  <c r="C126" i="5"/>
  <c r="F126" i="5" s="1"/>
  <c r="C319" i="5"/>
  <c r="F319" i="5" s="1"/>
  <c r="C165" i="5"/>
  <c r="F165" i="5" s="1"/>
  <c r="C15" i="5"/>
  <c r="F15" i="5" s="1"/>
  <c r="C238" i="5"/>
  <c r="F238" i="5" s="1"/>
  <c r="C118" i="5"/>
  <c r="F118" i="5" s="1"/>
  <c r="C131" i="5"/>
  <c r="F131" i="5" s="1"/>
  <c r="C315" i="5"/>
  <c r="F315" i="5" s="1"/>
  <c r="C261" i="5"/>
  <c r="F261" i="5" s="1"/>
  <c r="C294" i="5"/>
  <c r="F294" i="5" s="1"/>
  <c r="C353" i="5"/>
  <c r="F353" i="5" s="1"/>
  <c r="C300" i="5"/>
  <c r="F300" i="5" s="1"/>
  <c r="C282" i="5"/>
  <c r="F282" i="5" s="1"/>
  <c r="C251" i="5"/>
  <c r="F251" i="5" s="1"/>
  <c r="C260" i="5"/>
  <c r="F260" i="5" s="1"/>
  <c r="C68" i="5"/>
  <c r="F68" i="5" s="1"/>
  <c r="C326" i="5"/>
  <c r="F326" i="5" s="1"/>
  <c r="C166" i="5"/>
  <c r="F166" i="5" s="1"/>
  <c r="C202" i="5"/>
  <c r="F202" i="5" s="1"/>
  <c r="C276" i="5"/>
  <c r="F276" i="5" s="1"/>
  <c r="C262" i="5"/>
  <c r="F262" i="5" s="1"/>
  <c r="C267" i="5"/>
  <c r="F267" i="5" s="1"/>
  <c r="C231" i="5"/>
  <c r="F231" i="5" s="1"/>
  <c r="C148" i="5"/>
  <c r="F148" i="5" s="1"/>
  <c r="C187" i="5"/>
  <c r="F187" i="5" s="1"/>
  <c r="C46" i="5"/>
  <c r="F46" i="5" s="1"/>
  <c r="C100" i="5"/>
  <c r="F100" i="5" s="1"/>
  <c r="C103" i="5"/>
  <c r="F103" i="5" s="1"/>
  <c r="C287" i="5"/>
  <c r="F287" i="5" s="1"/>
  <c r="C150" i="5"/>
  <c r="F150" i="5" s="1"/>
  <c r="C232" i="5"/>
  <c r="F232" i="5" s="1"/>
  <c r="C325" i="5"/>
  <c r="F325" i="5" s="1"/>
  <c r="C337" i="5"/>
  <c r="F337" i="5" s="1"/>
  <c r="C200" i="5"/>
  <c r="F200" i="5" s="1"/>
  <c r="C55" i="5"/>
  <c r="F55" i="5" s="1"/>
  <c r="C38" i="5"/>
  <c r="F38" i="5" s="1"/>
  <c r="C252" i="5"/>
  <c r="F252" i="5" s="1"/>
  <c r="C21" i="5"/>
  <c r="F21" i="5" s="1"/>
  <c r="C208" i="5"/>
  <c r="F208" i="5" s="1"/>
  <c r="C235" i="5"/>
  <c r="F235" i="5" s="1"/>
  <c r="C295" i="5"/>
  <c r="F295" i="5" s="1"/>
  <c r="C291" i="5"/>
  <c r="F291" i="5" s="1"/>
  <c r="C56" i="5"/>
  <c r="F56" i="5" s="1"/>
  <c r="C60" i="5"/>
  <c r="F60" i="5" s="1"/>
  <c r="C7" i="5"/>
  <c r="F7" i="5" s="1"/>
  <c r="C22" i="5"/>
  <c r="F22" i="5" s="1"/>
  <c r="C285" i="5"/>
  <c r="F285" i="5" s="1"/>
  <c r="C180" i="5"/>
  <c r="F180" i="5" s="1"/>
  <c r="C158" i="5"/>
  <c r="F158" i="5" s="1"/>
  <c r="C40" i="5"/>
  <c r="F40" i="5" s="1"/>
  <c r="C138" i="5"/>
  <c r="F138" i="5" s="1"/>
  <c r="C108" i="5"/>
  <c r="F108" i="5" s="1"/>
  <c r="C94" i="5"/>
  <c r="F94" i="5" s="1"/>
  <c r="C14" i="5"/>
  <c r="F14" i="5" s="1"/>
  <c r="C144" i="5"/>
  <c r="F144" i="5" s="1"/>
  <c r="C320" i="5"/>
  <c r="F320" i="5" s="1"/>
  <c r="C113" i="5"/>
  <c r="F113" i="5" s="1"/>
  <c r="C255" i="5"/>
  <c r="F255" i="5" s="1"/>
  <c r="C53" i="5"/>
  <c r="F53" i="5" s="1"/>
  <c r="C225" i="5"/>
  <c r="F225" i="5" s="1"/>
  <c r="C248" i="5"/>
  <c r="F248" i="5" s="1"/>
  <c r="C33" i="5"/>
  <c r="F33" i="5" s="1"/>
  <c r="C212" i="5"/>
  <c r="F212" i="5" s="1"/>
  <c r="C349" i="5"/>
  <c r="F349" i="5" s="1"/>
  <c r="C84" i="5"/>
  <c r="F84" i="5" s="1"/>
  <c r="C304" i="5"/>
  <c r="F304" i="5" s="1"/>
  <c r="C332" i="5"/>
  <c r="F332" i="5" s="1"/>
  <c r="C137" i="5"/>
  <c r="F137" i="5" s="1"/>
  <c r="C313" i="5"/>
  <c r="F313" i="5" s="1"/>
  <c r="C188" i="5"/>
  <c r="F188" i="5" s="1"/>
  <c r="C12" i="5"/>
  <c r="F12" i="5" s="1"/>
  <c r="C90" i="5"/>
  <c r="F90" i="5" s="1"/>
  <c r="C190" i="5"/>
  <c r="F190" i="5" s="1"/>
  <c r="C199" i="5"/>
  <c r="F199" i="5" s="1"/>
  <c r="C221" i="5"/>
  <c r="F221" i="5" s="1"/>
  <c r="C347" i="5"/>
  <c r="F347" i="5" s="1"/>
  <c r="C246" i="5"/>
  <c r="F246" i="5" s="1"/>
  <c r="C142" i="5"/>
  <c r="F142" i="5" s="1"/>
  <c r="C99" i="5"/>
  <c r="F99" i="5" s="1"/>
  <c r="C240" i="5"/>
  <c r="F240" i="5" s="1"/>
  <c r="C173" i="5"/>
  <c r="F173" i="5" s="1"/>
  <c r="C147" i="5"/>
  <c r="F147" i="5" s="1"/>
  <c r="C305" i="5"/>
  <c r="F305" i="5" s="1"/>
  <c r="C171" i="5"/>
  <c r="F171" i="5" s="1"/>
  <c r="C98" i="5"/>
  <c r="F98" i="5" s="1"/>
  <c r="C352" i="5"/>
  <c r="F352" i="5" s="1"/>
  <c r="C31" i="5"/>
  <c r="F31" i="5" s="1"/>
  <c r="C8" i="5"/>
  <c r="F8" i="5" s="1"/>
  <c r="C52" i="5"/>
  <c r="F52" i="5" s="1"/>
  <c r="C58" i="5"/>
  <c r="F58" i="5" s="1"/>
  <c r="C13" i="5"/>
  <c r="F13" i="5" s="1"/>
  <c r="C10" i="5"/>
  <c r="F10" i="5" s="1"/>
  <c r="C65" i="5"/>
  <c r="F65" i="5" s="1"/>
  <c r="C323" i="5"/>
  <c r="F323" i="5" s="1"/>
  <c r="C331" i="5"/>
  <c r="F331" i="5" s="1"/>
  <c r="C308" i="5"/>
  <c r="F308" i="5" s="1"/>
  <c r="C279" i="5"/>
  <c r="F279" i="5" s="1"/>
  <c r="C87" i="5"/>
  <c r="F87" i="5" s="1"/>
  <c r="C195" i="5"/>
  <c r="F195" i="5" s="1"/>
  <c r="C274" i="5"/>
  <c r="F274" i="5" s="1"/>
  <c r="C175" i="5"/>
  <c r="F175" i="5" s="1"/>
  <c r="C329" i="5"/>
  <c r="F329" i="5" s="1"/>
  <c r="C278" i="5"/>
  <c r="F278" i="5" s="1"/>
  <c r="C170" i="5"/>
  <c r="F170" i="5" s="1"/>
  <c r="C161" i="5"/>
  <c r="F161" i="5" s="1"/>
  <c r="C214" i="5"/>
  <c r="F214" i="5" s="1"/>
  <c r="C207" i="5"/>
  <c r="F207" i="5" s="1"/>
  <c r="C146" i="5"/>
  <c r="F146" i="5" s="1"/>
  <c r="C130" i="5"/>
  <c r="F130" i="5" s="1"/>
  <c r="C270" i="5"/>
  <c r="F270" i="5" s="1"/>
  <c r="C342" i="5"/>
  <c r="F342" i="5" s="1"/>
  <c r="C213" i="5"/>
  <c r="F213" i="5" s="1"/>
  <c r="C269" i="5"/>
  <c r="F269" i="5" s="1"/>
  <c r="H152" i="4"/>
  <c r="H144" i="4"/>
  <c r="H136" i="4"/>
  <c r="H128" i="4"/>
  <c r="H120" i="4"/>
  <c r="H112" i="4"/>
  <c r="H104" i="4"/>
  <c r="H96" i="4"/>
  <c r="H88" i="4"/>
  <c r="H80" i="4"/>
  <c r="H72" i="4"/>
  <c r="G34" i="4"/>
  <c r="G50" i="4"/>
  <c r="H42" i="4"/>
  <c r="G66" i="4"/>
  <c r="H65" i="4"/>
  <c r="H25" i="4"/>
  <c r="H49" i="4"/>
  <c r="H9" i="4"/>
  <c r="G24" i="4"/>
  <c r="H33" i="4"/>
  <c r="H32" i="4"/>
  <c r="G8" i="4"/>
  <c r="H48" i="4"/>
  <c r="G40" i="4"/>
  <c r="H56" i="4"/>
  <c r="H64" i="4"/>
  <c r="G16" i="4"/>
  <c r="H18" i="4"/>
  <c r="H10" i="4"/>
  <c r="G2" i="4"/>
  <c r="E358" i="5" l="1"/>
  <c r="F5" i="5"/>
  <c r="C358" i="5"/>
  <c r="F3" i="5"/>
  <c r="F358" i="5" s="1"/>
  <c r="B20" i="3"/>
  <c r="B22" i="3" s="1"/>
  <c r="B15" i="3" l="1"/>
  <c r="F7" i="3"/>
  <c r="E2" i="3"/>
  <c r="E7" i="3" s="1"/>
  <c r="D2" i="3"/>
  <c r="D7" i="3" s="1"/>
  <c r="C2" i="3"/>
  <c r="C7" i="3" s="1"/>
  <c r="B2" i="3"/>
  <c r="B7" i="3" s="1"/>
  <c r="S14" i="1"/>
  <c r="O2" i="1"/>
  <c r="O3" i="1"/>
  <c r="P3" i="1"/>
  <c r="Q3" i="1"/>
  <c r="R3" i="1"/>
  <c r="S3" i="1"/>
  <c r="O4" i="1"/>
  <c r="P4" i="1"/>
  <c r="Q4" i="1"/>
  <c r="R4" i="1"/>
  <c r="S4" i="1"/>
  <c r="O5" i="1"/>
  <c r="P5" i="1"/>
  <c r="Q5" i="1"/>
  <c r="R5" i="1"/>
  <c r="S5" i="1"/>
  <c r="O6" i="1"/>
  <c r="P6" i="1"/>
  <c r="Q6" i="1"/>
  <c r="R6" i="1"/>
  <c r="S6" i="1"/>
  <c r="O7" i="1"/>
  <c r="P7" i="1"/>
  <c r="Q7" i="1"/>
  <c r="R7" i="1"/>
  <c r="S7" i="1"/>
  <c r="O8" i="1"/>
  <c r="P8" i="1"/>
  <c r="Q8" i="1"/>
  <c r="R8" i="1"/>
  <c r="S8" i="1"/>
  <c r="O9" i="1"/>
  <c r="P9" i="1"/>
  <c r="Q9" i="1"/>
  <c r="R9" i="1"/>
  <c r="S9" i="1"/>
  <c r="O10" i="1"/>
  <c r="P10" i="1"/>
  <c r="Q10" i="1"/>
  <c r="R10" i="1"/>
  <c r="S10" i="1"/>
  <c r="O11" i="1"/>
  <c r="P11" i="1"/>
  <c r="Q11" i="1"/>
  <c r="R11" i="1"/>
  <c r="S11" i="1"/>
  <c r="O12" i="1"/>
  <c r="P12" i="1"/>
  <c r="Q12" i="1"/>
  <c r="R12" i="1"/>
  <c r="S12" i="1"/>
  <c r="O13" i="1"/>
  <c r="P13" i="1"/>
  <c r="Q13" i="1"/>
  <c r="R13" i="1"/>
  <c r="S13" i="1"/>
  <c r="O14" i="1"/>
  <c r="P14" i="1"/>
  <c r="Q14" i="1"/>
  <c r="R14" i="1"/>
  <c r="O15" i="1"/>
  <c r="P15" i="1"/>
  <c r="Q15" i="1"/>
  <c r="R15" i="1"/>
  <c r="S15" i="1"/>
  <c r="O16" i="1"/>
  <c r="P16" i="1"/>
  <c r="Q16" i="1"/>
  <c r="R16" i="1"/>
  <c r="S16" i="1"/>
  <c r="O17" i="1"/>
  <c r="P17" i="1"/>
  <c r="Q17" i="1"/>
  <c r="R17" i="1"/>
  <c r="S17" i="1"/>
  <c r="O18" i="1"/>
  <c r="P18" i="1"/>
  <c r="Q18" i="1"/>
  <c r="R18" i="1"/>
  <c r="S18" i="1"/>
  <c r="O19" i="1"/>
  <c r="P19" i="1"/>
  <c r="Q19" i="1"/>
  <c r="R19" i="1"/>
  <c r="S19" i="1"/>
  <c r="O20" i="1"/>
  <c r="P20" i="1"/>
  <c r="Q20" i="1"/>
  <c r="R20" i="1"/>
  <c r="S20" i="1"/>
  <c r="O21" i="1"/>
  <c r="P21" i="1"/>
  <c r="Q21" i="1"/>
  <c r="R21" i="1"/>
  <c r="S21" i="1"/>
  <c r="O22" i="1"/>
  <c r="P22" i="1"/>
  <c r="Q22" i="1"/>
  <c r="R22" i="1"/>
  <c r="S22" i="1"/>
  <c r="O23" i="1"/>
  <c r="P23" i="1"/>
  <c r="Q23" i="1"/>
  <c r="R23" i="1"/>
  <c r="S23" i="1"/>
  <c r="O24" i="1"/>
  <c r="P24" i="1"/>
  <c r="Q24" i="1"/>
  <c r="R24" i="1"/>
  <c r="S24" i="1"/>
  <c r="O25" i="1"/>
  <c r="P25" i="1"/>
  <c r="Q25" i="1"/>
  <c r="R25" i="1"/>
  <c r="S25" i="1"/>
  <c r="O26" i="1"/>
  <c r="P26" i="1"/>
  <c r="Q26" i="1"/>
  <c r="R26" i="1"/>
  <c r="S26" i="1"/>
  <c r="O27" i="1"/>
  <c r="P27" i="1"/>
  <c r="Q27" i="1"/>
  <c r="R27" i="1"/>
  <c r="S27" i="1"/>
  <c r="O28" i="1"/>
  <c r="P28" i="1"/>
  <c r="Q28" i="1"/>
  <c r="R28" i="1"/>
  <c r="S28" i="1"/>
  <c r="O29" i="1"/>
  <c r="P29" i="1"/>
  <c r="Q29" i="1"/>
  <c r="R29" i="1"/>
  <c r="S29" i="1"/>
  <c r="O30" i="1"/>
  <c r="P30" i="1"/>
  <c r="Q30" i="1"/>
  <c r="R30" i="1"/>
  <c r="S30" i="1"/>
  <c r="O31" i="1"/>
  <c r="P31" i="1"/>
  <c r="Q31" i="1"/>
  <c r="R31" i="1"/>
  <c r="S31" i="1"/>
  <c r="O32" i="1"/>
  <c r="P32" i="1"/>
  <c r="Q32" i="1"/>
  <c r="R32" i="1"/>
  <c r="S32" i="1"/>
  <c r="O33" i="1"/>
  <c r="P33" i="1"/>
  <c r="Q33" i="1"/>
  <c r="R33" i="1"/>
  <c r="S33" i="1"/>
  <c r="O34" i="1"/>
  <c r="P34" i="1"/>
  <c r="Q34" i="1"/>
  <c r="R34" i="1"/>
  <c r="S34" i="1"/>
  <c r="O35" i="1"/>
  <c r="P35" i="1"/>
  <c r="Q35" i="1"/>
  <c r="R35" i="1"/>
  <c r="S35" i="1"/>
  <c r="O36" i="1"/>
  <c r="P36" i="1"/>
  <c r="Q36" i="1"/>
  <c r="R36" i="1"/>
  <c r="S36" i="1"/>
  <c r="O37" i="1"/>
  <c r="P37" i="1"/>
  <c r="Q37" i="1"/>
  <c r="R37" i="1"/>
  <c r="S37" i="1"/>
  <c r="O38" i="1"/>
  <c r="P38" i="1"/>
  <c r="Q38" i="1"/>
  <c r="R38" i="1"/>
  <c r="S38" i="1"/>
  <c r="O39" i="1"/>
  <c r="P39" i="1"/>
  <c r="Q39" i="1"/>
  <c r="R39" i="1"/>
  <c r="S39" i="1"/>
  <c r="O40" i="1"/>
  <c r="P40" i="1"/>
  <c r="Q40" i="1"/>
  <c r="R40" i="1"/>
  <c r="S40" i="1"/>
  <c r="O41" i="1"/>
  <c r="P41" i="1"/>
  <c r="Q41" i="1"/>
  <c r="R41" i="1"/>
  <c r="S41" i="1"/>
  <c r="O42" i="1"/>
  <c r="P42" i="1"/>
  <c r="Q42" i="1"/>
  <c r="R42" i="1"/>
  <c r="S42" i="1"/>
  <c r="O43" i="1"/>
  <c r="P43" i="1"/>
  <c r="Q43" i="1"/>
  <c r="R43" i="1"/>
  <c r="S43" i="1"/>
  <c r="O44" i="1"/>
  <c r="P44" i="1"/>
  <c r="Q44" i="1"/>
  <c r="R44" i="1"/>
  <c r="S44" i="1"/>
  <c r="O45" i="1"/>
  <c r="P45" i="1"/>
  <c r="Q45" i="1"/>
  <c r="R45" i="1"/>
  <c r="S45" i="1"/>
  <c r="O46" i="1"/>
  <c r="P46" i="1"/>
  <c r="Q46" i="1"/>
  <c r="R46" i="1"/>
  <c r="S46" i="1"/>
  <c r="O47" i="1"/>
  <c r="P47" i="1"/>
  <c r="Q47" i="1"/>
  <c r="R47" i="1"/>
  <c r="S47" i="1"/>
  <c r="O48" i="1"/>
  <c r="P48" i="1"/>
  <c r="Q48" i="1"/>
  <c r="R48" i="1"/>
  <c r="S48" i="1"/>
  <c r="O49" i="1"/>
  <c r="P49" i="1"/>
  <c r="Q49" i="1"/>
  <c r="R49" i="1"/>
  <c r="S49" i="1"/>
  <c r="O50" i="1"/>
  <c r="P50" i="1"/>
  <c r="Q50" i="1"/>
  <c r="R50" i="1"/>
  <c r="S50" i="1"/>
  <c r="O51" i="1"/>
  <c r="P51" i="1"/>
  <c r="Q51" i="1"/>
  <c r="R51" i="1"/>
  <c r="S51" i="1"/>
  <c r="O52" i="1"/>
  <c r="P52" i="1"/>
  <c r="Q52" i="1"/>
  <c r="R52" i="1"/>
  <c r="S52" i="1"/>
  <c r="O53" i="1"/>
  <c r="P53" i="1"/>
  <c r="Q53" i="1"/>
  <c r="R53" i="1"/>
  <c r="S53" i="1"/>
  <c r="O54" i="1"/>
  <c r="P54" i="1"/>
  <c r="Q54" i="1"/>
  <c r="R54" i="1"/>
  <c r="S54" i="1"/>
  <c r="O55" i="1"/>
  <c r="P55" i="1"/>
  <c r="Q55" i="1"/>
  <c r="R55" i="1"/>
  <c r="S55" i="1"/>
  <c r="O56" i="1"/>
  <c r="P56" i="1"/>
  <c r="Q56" i="1"/>
  <c r="R56" i="1"/>
  <c r="S56" i="1"/>
  <c r="O57" i="1"/>
  <c r="P57" i="1"/>
  <c r="Q57" i="1"/>
  <c r="R57" i="1"/>
  <c r="S57" i="1"/>
  <c r="O58" i="1"/>
  <c r="P58" i="1"/>
  <c r="Q58" i="1"/>
  <c r="R58" i="1"/>
  <c r="S58" i="1"/>
  <c r="O59" i="1"/>
  <c r="P59" i="1"/>
  <c r="Q59" i="1"/>
  <c r="R59" i="1"/>
  <c r="S59" i="1"/>
  <c r="O60" i="1"/>
  <c r="P60" i="1"/>
  <c r="Q60" i="1"/>
  <c r="R60" i="1"/>
  <c r="S60" i="1"/>
  <c r="O61" i="1"/>
  <c r="P61" i="1"/>
  <c r="Q61" i="1"/>
  <c r="R61" i="1"/>
  <c r="S61" i="1"/>
  <c r="O62" i="1"/>
  <c r="P62" i="1"/>
  <c r="Q62" i="1"/>
  <c r="R62" i="1"/>
  <c r="S62" i="1"/>
  <c r="O63" i="1"/>
  <c r="P63" i="1"/>
  <c r="Q63" i="1"/>
  <c r="R63" i="1"/>
  <c r="S63" i="1"/>
  <c r="O64" i="1"/>
  <c r="P64" i="1"/>
  <c r="Q64" i="1"/>
  <c r="R64" i="1"/>
  <c r="S64" i="1"/>
  <c r="O65" i="1"/>
  <c r="P65" i="1"/>
  <c r="Q65" i="1"/>
  <c r="R65" i="1"/>
  <c r="S65" i="1"/>
  <c r="O66" i="1"/>
  <c r="P66" i="1"/>
  <c r="Q66" i="1"/>
  <c r="R66" i="1"/>
  <c r="S66" i="1"/>
  <c r="O67" i="1"/>
  <c r="P67" i="1"/>
  <c r="Q67" i="1"/>
  <c r="R67" i="1"/>
  <c r="S67" i="1"/>
  <c r="O68" i="1"/>
  <c r="P68" i="1"/>
  <c r="Q68" i="1"/>
  <c r="R68" i="1"/>
  <c r="S68" i="1"/>
  <c r="O69" i="1"/>
  <c r="P69" i="1"/>
  <c r="Q69" i="1"/>
  <c r="R69" i="1"/>
  <c r="S69" i="1"/>
  <c r="O70" i="1"/>
  <c r="P70" i="1"/>
  <c r="Q70" i="1"/>
  <c r="R70" i="1"/>
  <c r="S70" i="1"/>
  <c r="O71" i="1"/>
  <c r="P71" i="1"/>
  <c r="Q71" i="1"/>
  <c r="R71" i="1"/>
  <c r="S71" i="1"/>
  <c r="O72" i="1"/>
  <c r="P72" i="1"/>
  <c r="Q72" i="1"/>
  <c r="R72" i="1"/>
  <c r="S72" i="1"/>
  <c r="O73" i="1"/>
  <c r="P73" i="1"/>
  <c r="Q73" i="1"/>
  <c r="R73" i="1"/>
  <c r="S73" i="1"/>
  <c r="O74" i="1"/>
  <c r="P74" i="1"/>
  <c r="Q74" i="1"/>
  <c r="R74" i="1"/>
  <c r="S74" i="1"/>
  <c r="O75" i="1"/>
  <c r="P75" i="1"/>
  <c r="Q75" i="1"/>
  <c r="R75" i="1"/>
  <c r="S75" i="1"/>
  <c r="O76" i="1"/>
  <c r="P76" i="1"/>
  <c r="Q76" i="1"/>
  <c r="R76" i="1"/>
  <c r="S76" i="1"/>
  <c r="O77" i="1"/>
  <c r="P77" i="1"/>
  <c r="Q77" i="1"/>
  <c r="R77" i="1"/>
  <c r="S77" i="1"/>
  <c r="O78" i="1"/>
  <c r="P78" i="1"/>
  <c r="Q78" i="1"/>
  <c r="R78" i="1"/>
  <c r="S78" i="1"/>
  <c r="O79" i="1"/>
  <c r="P79" i="1"/>
  <c r="Q79" i="1"/>
  <c r="R79" i="1"/>
  <c r="S79" i="1"/>
  <c r="O80" i="1"/>
  <c r="P80" i="1"/>
  <c r="Q80" i="1"/>
  <c r="R80" i="1"/>
  <c r="S80" i="1"/>
  <c r="O81" i="1"/>
  <c r="P81" i="1"/>
  <c r="Q81" i="1"/>
  <c r="R81" i="1"/>
  <c r="S81" i="1"/>
  <c r="O82" i="1"/>
  <c r="P82" i="1"/>
  <c r="Q82" i="1"/>
  <c r="R82" i="1"/>
  <c r="S82" i="1"/>
  <c r="O83" i="1"/>
  <c r="P83" i="1"/>
  <c r="Q83" i="1"/>
  <c r="R83" i="1"/>
  <c r="S83" i="1"/>
  <c r="O84" i="1"/>
  <c r="P84" i="1"/>
  <c r="Q84" i="1"/>
  <c r="R84" i="1"/>
  <c r="S84" i="1"/>
  <c r="O85" i="1"/>
  <c r="P85" i="1"/>
  <c r="Q85" i="1"/>
  <c r="R85" i="1"/>
  <c r="S85" i="1"/>
  <c r="O86" i="1"/>
  <c r="P86" i="1"/>
  <c r="Q86" i="1"/>
  <c r="R86" i="1"/>
  <c r="S86" i="1"/>
  <c r="O87" i="1"/>
  <c r="P87" i="1"/>
  <c r="Q87" i="1"/>
  <c r="R87" i="1"/>
  <c r="S87" i="1"/>
  <c r="O88" i="1"/>
  <c r="P88" i="1"/>
  <c r="Q88" i="1"/>
  <c r="R88" i="1"/>
  <c r="S88" i="1"/>
  <c r="O89" i="1"/>
  <c r="P89" i="1"/>
  <c r="Q89" i="1"/>
  <c r="R89" i="1"/>
  <c r="S89" i="1"/>
  <c r="O90" i="1"/>
  <c r="P90" i="1"/>
  <c r="Q90" i="1"/>
  <c r="R90" i="1"/>
  <c r="S90" i="1"/>
  <c r="O91" i="1"/>
  <c r="P91" i="1"/>
  <c r="Q91" i="1"/>
  <c r="R91" i="1"/>
  <c r="S91" i="1"/>
  <c r="O92" i="1"/>
  <c r="P92" i="1"/>
  <c r="Q92" i="1"/>
  <c r="R92" i="1"/>
  <c r="S92" i="1"/>
  <c r="O93" i="1"/>
  <c r="P93" i="1"/>
  <c r="Q93" i="1"/>
  <c r="R93" i="1"/>
  <c r="S93" i="1"/>
  <c r="O94" i="1"/>
  <c r="P94" i="1"/>
  <c r="Q94" i="1"/>
  <c r="R94" i="1"/>
  <c r="S94" i="1"/>
  <c r="O95" i="1"/>
  <c r="P95" i="1"/>
  <c r="Q95" i="1"/>
  <c r="R95" i="1"/>
  <c r="S95" i="1"/>
  <c r="O96" i="1"/>
  <c r="P96" i="1"/>
  <c r="Q96" i="1"/>
  <c r="R96" i="1"/>
  <c r="S96" i="1"/>
  <c r="O97" i="1"/>
  <c r="P97" i="1"/>
  <c r="Q97" i="1"/>
  <c r="R97" i="1"/>
  <c r="S97" i="1"/>
  <c r="O98" i="1"/>
  <c r="P98" i="1"/>
  <c r="Q98" i="1"/>
  <c r="R98" i="1"/>
  <c r="S98" i="1"/>
  <c r="O99" i="1"/>
  <c r="P99" i="1"/>
  <c r="Q99" i="1"/>
  <c r="R99" i="1"/>
  <c r="S99" i="1"/>
  <c r="O100" i="1"/>
  <c r="P100" i="1"/>
  <c r="Q100" i="1"/>
  <c r="R100" i="1"/>
  <c r="S100" i="1"/>
  <c r="O101" i="1"/>
  <c r="P101" i="1"/>
  <c r="Q101" i="1"/>
  <c r="R101" i="1"/>
  <c r="S101" i="1"/>
  <c r="O102" i="1"/>
  <c r="P102" i="1"/>
  <c r="Q102" i="1"/>
  <c r="R102" i="1"/>
  <c r="S102" i="1"/>
  <c r="O103" i="1"/>
  <c r="P103" i="1"/>
  <c r="Q103" i="1"/>
  <c r="R103" i="1"/>
  <c r="S103" i="1"/>
  <c r="O104" i="1"/>
  <c r="P104" i="1"/>
  <c r="Q104" i="1"/>
  <c r="R104" i="1"/>
  <c r="S104" i="1"/>
  <c r="O105" i="1"/>
  <c r="P105" i="1"/>
  <c r="Q105" i="1"/>
  <c r="R105" i="1"/>
  <c r="S105" i="1"/>
  <c r="O106" i="1"/>
  <c r="P106" i="1"/>
  <c r="Q106" i="1"/>
  <c r="R106" i="1"/>
  <c r="S106" i="1"/>
  <c r="O107" i="1"/>
  <c r="P107" i="1"/>
  <c r="Q107" i="1"/>
  <c r="R107" i="1"/>
  <c r="S107" i="1"/>
  <c r="O108" i="1"/>
  <c r="P108" i="1"/>
  <c r="Q108" i="1"/>
  <c r="R108" i="1"/>
  <c r="S108" i="1"/>
  <c r="O109" i="1"/>
  <c r="P109" i="1"/>
  <c r="Q109" i="1"/>
  <c r="R109" i="1"/>
  <c r="S109" i="1"/>
  <c r="O110" i="1"/>
  <c r="P110" i="1"/>
  <c r="Q110" i="1"/>
  <c r="R110" i="1"/>
  <c r="S110" i="1"/>
  <c r="O111" i="1"/>
  <c r="P111" i="1"/>
  <c r="Q111" i="1"/>
  <c r="R111" i="1"/>
  <c r="S111" i="1"/>
  <c r="O112" i="1"/>
  <c r="P112" i="1"/>
  <c r="Q112" i="1"/>
  <c r="R112" i="1"/>
  <c r="S112" i="1"/>
  <c r="O113" i="1"/>
  <c r="P113" i="1"/>
  <c r="Q113" i="1"/>
  <c r="R113" i="1"/>
  <c r="S113" i="1"/>
  <c r="O114" i="1"/>
  <c r="P114" i="1"/>
  <c r="Q114" i="1"/>
  <c r="R114" i="1"/>
  <c r="S114" i="1"/>
  <c r="O115" i="1"/>
  <c r="P115" i="1"/>
  <c r="Q115" i="1"/>
  <c r="R115" i="1"/>
  <c r="S115" i="1"/>
  <c r="O116" i="1"/>
  <c r="P116" i="1"/>
  <c r="Q116" i="1"/>
  <c r="R116" i="1"/>
  <c r="S116" i="1"/>
  <c r="O117" i="1"/>
  <c r="P117" i="1"/>
  <c r="Q117" i="1"/>
  <c r="R117" i="1"/>
  <c r="S117" i="1"/>
  <c r="O118" i="1"/>
  <c r="P118" i="1"/>
  <c r="Q118" i="1"/>
  <c r="R118" i="1"/>
  <c r="S118" i="1"/>
  <c r="O119" i="1"/>
  <c r="P119" i="1"/>
  <c r="Q119" i="1"/>
  <c r="R119" i="1"/>
  <c r="S119" i="1"/>
  <c r="O120" i="1"/>
  <c r="P120" i="1"/>
  <c r="Q120" i="1"/>
  <c r="R120" i="1"/>
  <c r="S120" i="1"/>
  <c r="O121" i="1"/>
  <c r="P121" i="1"/>
  <c r="Q121" i="1"/>
  <c r="R121" i="1"/>
  <c r="S121" i="1"/>
  <c r="O122" i="1"/>
  <c r="P122" i="1"/>
  <c r="Q122" i="1"/>
  <c r="R122" i="1"/>
  <c r="S122" i="1"/>
  <c r="O123" i="1"/>
  <c r="P123" i="1"/>
  <c r="Q123" i="1"/>
  <c r="R123" i="1"/>
  <c r="S123" i="1"/>
  <c r="O124" i="1"/>
  <c r="P124" i="1"/>
  <c r="Q124" i="1"/>
  <c r="R124" i="1"/>
  <c r="S124" i="1"/>
  <c r="O125" i="1"/>
  <c r="P125" i="1"/>
  <c r="Q125" i="1"/>
  <c r="R125" i="1"/>
  <c r="S125" i="1"/>
  <c r="O126" i="1"/>
  <c r="P126" i="1"/>
  <c r="Q126" i="1"/>
  <c r="R126" i="1"/>
  <c r="S126" i="1"/>
  <c r="O127" i="1"/>
  <c r="P127" i="1"/>
  <c r="Q127" i="1"/>
  <c r="R127" i="1"/>
  <c r="S127" i="1"/>
  <c r="O128" i="1"/>
  <c r="P128" i="1"/>
  <c r="Q128" i="1"/>
  <c r="R128" i="1"/>
  <c r="S128" i="1"/>
  <c r="O129" i="1"/>
  <c r="P129" i="1"/>
  <c r="Q129" i="1"/>
  <c r="R129" i="1"/>
  <c r="S129" i="1"/>
  <c r="O130" i="1"/>
  <c r="P130" i="1"/>
  <c r="Q130" i="1"/>
  <c r="R130" i="1"/>
  <c r="S130" i="1"/>
  <c r="O131" i="1"/>
  <c r="P131" i="1"/>
  <c r="Q131" i="1"/>
  <c r="R131" i="1"/>
  <c r="S131" i="1"/>
  <c r="O132" i="1"/>
  <c r="P132" i="1"/>
  <c r="Q132" i="1"/>
  <c r="R132" i="1"/>
  <c r="S132" i="1"/>
  <c r="O133" i="1"/>
  <c r="P133" i="1"/>
  <c r="Q133" i="1"/>
  <c r="R133" i="1"/>
  <c r="S133" i="1"/>
  <c r="O134" i="1"/>
  <c r="P134" i="1"/>
  <c r="Q134" i="1"/>
  <c r="R134" i="1"/>
  <c r="S134" i="1"/>
  <c r="O135" i="1"/>
  <c r="P135" i="1"/>
  <c r="Q135" i="1"/>
  <c r="R135" i="1"/>
  <c r="S135" i="1"/>
  <c r="O136" i="1"/>
  <c r="P136" i="1"/>
  <c r="Q136" i="1"/>
  <c r="R136" i="1"/>
  <c r="S136" i="1"/>
  <c r="O137" i="1"/>
  <c r="P137" i="1"/>
  <c r="Q137" i="1"/>
  <c r="R137" i="1"/>
  <c r="S137" i="1"/>
  <c r="O138" i="1"/>
  <c r="P138" i="1"/>
  <c r="Q138" i="1"/>
  <c r="R138" i="1"/>
  <c r="S138" i="1"/>
  <c r="O139" i="1"/>
  <c r="P139" i="1"/>
  <c r="Q139" i="1"/>
  <c r="R139" i="1"/>
  <c r="S139" i="1"/>
  <c r="O140" i="1"/>
  <c r="P140" i="1"/>
  <c r="Q140" i="1"/>
  <c r="R140" i="1"/>
  <c r="S140" i="1"/>
  <c r="O141" i="1"/>
  <c r="P141" i="1"/>
  <c r="Q141" i="1"/>
  <c r="R141" i="1"/>
  <c r="S141" i="1"/>
  <c r="O142" i="1"/>
  <c r="P142" i="1"/>
  <c r="Q142" i="1"/>
  <c r="R142" i="1"/>
  <c r="S142" i="1"/>
  <c r="O143" i="1"/>
  <c r="P143" i="1"/>
  <c r="Q143" i="1"/>
  <c r="R143" i="1"/>
  <c r="S143" i="1"/>
  <c r="O144" i="1"/>
  <c r="P144" i="1"/>
  <c r="Q144" i="1"/>
  <c r="R144" i="1"/>
  <c r="S144" i="1"/>
  <c r="O145" i="1"/>
  <c r="P145" i="1"/>
  <c r="Q145" i="1"/>
  <c r="R145" i="1"/>
  <c r="S145" i="1"/>
  <c r="O146" i="1"/>
  <c r="P146" i="1"/>
  <c r="Q146" i="1"/>
  <c r="R146" i="1"/>
  <c r="S146" i="1"/>
  <c r="O147" i="1"/>
  <c r="P147" i="1"/>
  <c r="Q147" i="1"/>
  <c r="R147" i="1"/>
  <c r="S147" i="1"/>
  <c r="O148" i="1"/>
  <c r="P148" i="1"/>
  <c r="Q148" i="1"/>
  <c r="R148" i="1"/>
  <c r="S148" i="1"/>
  <c r="O149" i="1"/>
  <c r="P149" i="1"/>
  <c r="Q149" i="1"/>
  <c r="R149" i="1"/>
  <c r="S149" i="1"/>
  <c r="O150" i="1"/>
  <c r="P150" i="1"/>
  <c r="Q150" i="1"/>
  <c r="R150" i="1"/>
  <c r="S150" i="1"/>
  <c r="O151" i="1"/>
  <c r="P151" i="1"/>
  <c r="Q151" i="1"/>
  <c r="R151" i="1"/>
  <c r="S151" i="1"/>
  <c r="O152" i="1"/>
  <c r="P152" i="1"/>
  <c r="Q152" i="1"/>
  <c r="R152" i="1"/>
  <c r="S152" i="1"/>
  <c r="O153" i="1"/>
  <c r="P153" i="1"/>
  <c r="Q153" i="1"/>
  <c r="R153" i="1"/>
  <c r="S153" i="1"/>
  <c r="O154" i="1"/>
  <c r="P154" i="1"/>
  <c r="Q154" i="1"/>
  <c r="R154" i="1"/>
  <c r="S154" i="1"/>
  <c r="O155" i="1"/>
  <c r="P155" i="1"/>
  <c r="Q155" i="1"/>
  <c r="R155" i="1"/>
  <c r="S155" i="1"/>
  <c r="O156" i="1"/>
  <c r="P156" i="1"/>
  <c r="Q156" i="1"/>
  <c r="R156" i="1"/>
  <c r="S156" i="1"/>
  <c r="O157" i="1"/>
  <c r="P157" i="1"/>
  <c r="Q157" i="1"/>
  <c r="R157" i="1"/>
  <c r="S157" i="1"/>
  <c r="O158" i="1"/>
  <c r="P158" i="1"/>
  <c r="Q158" i="1"/>
  <c r="R158" i="1"/>
  <c r="S158" i="1"/>
  <c r="O159" i="1"/>
  <c r="P159" i="1"/>
  <c r="Q159" i="1"/>
  <c r="R159" i="1"/>
  <c r="S159" i="1"/>
  <c r="O160" i="1"/>
  <c r="P160" i="1"/>
  <c r="Q160" i="1"/>
  <c r="R160" i="1"/>
  <c r="S160" i="1"/>
  <c r="O161" i="1"/>
  <c r="P161" i="1"/>
  <c r="Q161" i="1"/>
  <c r="R161" i="1"/>
  <c r="S161" i="1"/>
  <c r="O162" i="1"/>
  <c r="P162" i="1"/>
  <c r="Q162" i="1"/>
  <c r="R162" i="1"/>
  <c r="S162" i="1"/>
  <c r="O163" i="1"/>
  <c r="P163" i="1"/>
  <c r="Q163" i="1"/>
  <c r="R163" i="1"/>
  <c r="S163" i="1"/>
  <c r="O164" i="1"/>
  <c r="P164" i="1"/>
  <c r="Q164" i="1"/>
  <c r="R164" i="1"/>
  <c r="S164" i="1"/>
  <c r="O165" i="1"/>
  <c r="P165" i="1"/>
  <c r="Q165" i="1"/>
  <c r="R165" i="1"/>
  <c r="S165" i="1"/>
  <c r="O166" i="1"/>
  <c r="P166" i="1"/>
  <c r="Q166" i="1"/>
  <c r="R166" i="1"/>
  <c r="S166" i="1"/>
  <c r="O167" i="1"/>
  <c r="P167" i="1"/>
  <c r="Q167" i="1"/>
  <c r="R167" i="1"/>
  <c r="S167" i="1"/>
  <c r="O168" i="1"/>
  <c r="P168" i="1"/>
  <c r="Q168" i="1"/>
  <c r="R168" i="1"/>
  <c r="S168" i="1"/>
  <c r="O169" i="1"/>
  <c r="P169" i="1"/>
  <c r="Q169" i="1"/>
  <c r="R169" i="1"/>
  <c r="S169" i="1"/>
  <c r="O170" i="1"/>
  <c r="P170" i="1"/>
  <c r="Q170" i="1"/>
  <c r="R170" i="1"/>
  <c r="S170" i="1"/>
  <c r="O171" i="1"/>
  <c r="P171" i="1"/>
  <c r="Q171" i="1"/>
  <c r="R171" i="1"/>
  <c r="S171" i="1"/>
  <c r="O172" i="1"/>
  <c r="P172" i="1"/>
  <c r="Q172" i="1"/>
  <c r="R172" i="1"/>
  <c r="S172" i="1"/>
  <c r="O173" i="1"/>
  <c r="P173" i="1"/>
  <c r="Q173" i="1"/>
  <c r="R173" i="1"/>
  <c r="S173" i="1"/>
  <c r="O174" i="1"/>
  <c r="P174" i="1"/>
  <c r="Q174" i="1"/>
  <c r="R174" i="1"/>
  <c r="S174" i="1"/>
  <c r="O175" i="1"/>
  <c r="P175" i="1"/>
  <c r="Q175" i="1"/>
  <c r="R175" i="1"/>
  <c r="S175" i="1"/>
  <c r="O176" i="1"/>
  <c r="P176" i="1"/>
  <c r="Q176" i="1"/>
  <c r="R176" i="1"/>
  <c r="S176" i="1"/>
  <c r="O177" i="1"/>
  <c r="P177" i="1"/>
  <c r="Q177" i="1"/>
  <c r="R177" i="1"/>
  <c r="S177" i="1"/>
  <c r="O178" i="1"/>
  <c r="P178" i="1"/>
  <c r="Q178" i="1"/>
  <c r="R178" i="1"/>
  <c r="S178" i="1"/>
  <c r="O179" i="1"/>
  <c r="P179" i="1"/>
  <c r="Q179" i="1"/>
  <c r="R179" i="1"/>
  <c r="S179" i="1"/>
  <c r="O180" i="1"/>
  <c r="P180" i="1"/>
  <c r="Q180" i="1"/>
  <c r="R180" i="1"/>
  <c r="S180" i="1"/>
  <c r="O181" i="1"/>
  <c r="P181" i="1"/>
  <c r="Q181" i="1"/>
  <c r="R181" i="1"/>
  <c r="S181" i="1"/>
  <c r="O182" i="1"/>
  <c r="P182" i="1"/>
  <c r="Q182" i="1"/>
  <c r="R182" i="1"/>
  <c r="S182" i="1"/>
  <c r="O183" i="1"/>
  <c r="P183" i="1"/>
  <c r="Q183" i="1"/>
  <c r="R183" i="1"/>
  <c r="S183" i="1"/>
  <c r="O184" i="1"/>
  <c r="P184" i="1"/>
  <c r="Q184" i="1"/>
  <c r="R184" i="1"/>
  <c r="S184" i="1"/>
  <c r="O185" i="1"/>
  <c r="P185" i="1"/>
  <c r="Q185" i="1"/>
  <c r="R185" i="1"/>
  <c r="S185" i="1"/>
  <c r="O186" i="1"/>
  <c r="P186" i="1"/>
  <c r="Q186" i="1"/>
  <c r="R186" i="1"/>
  <c r="S186" i="1"/>
  <c r="O187" i="1"/>
  <c r="P187" i="1"/>
  <c r="Q187" i="1"/>
  <c r="R187" i="1"/>
  <c r="S187" i="1"/>
  <c r="O188" i="1"/>
  <c r="P188" i="1"/>
  <c r="Q188" i="1"/>
  <c r="R188" i="1"/>
  <c r="S188" i="1"/>
  <c r="O189" i="1"/>
  <c r="P189" i="1"/>
  <c r="Q189" i="1"/>
  <c r="R189" i="1"/>
  <c r="S189" i="1"/>
  <c r="O190" i="1"/>
  <c r="P190" i="1"/>
  <c r="Q190" i="1"/>
  <c r="R190" i="1"/>
  <c r="S190" i="1"/>
  <c r="O191" i="1"/>
  <c r="P191" i="1"/>
  <c r="Q191" i="1"/>
  <c r="R191" i="1"/>
  <c r="S191" i="1"/>
  <c r="O192" i="1"/>
  <c r="P192" i="1"/>
  <c r="Q192" i="1"/>
  <c r="R192" i="1"/>
  <c r="S192" i="1"/>
  <c r="O193" i="1"/>
  <c r="P193" i="1"/>
  <c r="Q193" i="1"/>
  <c r="R193" i="1"/>
  <c r="S193" i="1"/>
  <c r="O194" i="1"/>
  <c r="P194" i="1"/>
  <c r="Q194" i="1"/>
  <c r="R194" i="1"/>
  <c r="S194" i="1"/>
  <c r="O195" i="1"/>
  <c r="P195" i="1"/>
  <c r="Q195" i="1"/>
  <c r="R195" i="1"/>
  <c r="S195" i="1"/>
  <c r="O196" i="1"/>
  <c r="P196" i="1"/>
  <c r="Q196" i="1"/>
  <c r="R196" i="1"/>
  <c r="S196" i="1"/>
  <c r="O197" i="1"/>
  <c r="P197" i="1"/>
  <c r="Q197" i="1"/>
  <c r="R197" i="1"/>
  <c r="S197" i="1"/>
  <c r="O198" i="1"/>
  <c r="P198" i="1"/>
  <c r="Q198" i="1"/>
  <c r="R198" i="1"/>
  <c r="S198" i="1"/>
  <c r="O199" i="1"/>
  <c r="P199" i="1"/>
  <c r="Q199" i="1"/>
  <c r="R199" i="1"/>
  <c r="S199" i="1"/>
  <c r="O200" i="1"/>
  <c r="P200" i="1"/>
  <c r="Q200" i="1"/>
  <c r="R200" i="1"/>
  <c r="S200" i="1"/>
  <c r="O201" i="1"/>
  <c r="P201" i="1"/>
  <c r="Q201" i="1"/>
  <c r="R201" i="1"/>
  <c r="S201" i="1"/>
  <c r="O202" i="1"/>
  <c r="P202" i="1"/>
  <c r="Q202" i="1"/>
  <c r="R202" i="1"/>
  <c r="S202" i="1"/>
  <c r="O203" i="1"/>
  <c r="P203" i="1"/>
  <c r="Q203" i="1"/>
  <c r="R203" i="1"/>
  <c r="S203" i="1"/>
  <c r="O204" i="1"/>
  <c r="P204" i="1"/>
  <c r="Q204" i="1"/>
  <c r="R204" i="1"/>
  <c r="S204" i="1"/>
  <c r="O205" i="1"/>
  <c r="P205" i="1"/>
  <c r="Q205" i="1"/>
  <c r="R205" i="1"/>
  <c r="S205" i="1"/>
  <c r="O206" i="1"/>
  <c r="P206" i="1"/>
  <c r="Q206" i="1"/>
  <c r="R206" i="1"/>
  <c r="S206" i="1"/>
  <c r="O207" i="1"/>
  <c r="P207" i="1"/>
  <c r="Q207" i="1"/>
  <c r="R207" i="1"/>
  <c r="S207" i="1"/>
  <c r="O208" i="1"/>
  <c r="P208" i="1"/>
  <c r="Q208" i="1"/>
  <c r="R208" i="1"/>
  <c r="S208" i="1"/>
  <c r="O209" i="1"/>
  <c r="P209" i="1"/>
  <c r="Q209" i="1"/>
  <c r="R209" i="1"/>
  <c r="S209" i="1"/>
  <c r="O210" i="1"/>
  <c r="P210" i="1"/>
  <c r="Q210" i="1"/>
  <c r="R210" i="1"/>
  <c r="S210" i="1"/>
  <c r="O211" i="1"/>
  <c r="P211" i="1"/>
  <c r="Q211" i="1"/>
  <c r="R211" i="1"/>
  <c r="S211" i="1"/>
  <c r="O212" i="1"/>
  <c r="P212" i="1"/>
  <c r="Q212" i="1"/>
  <c r="R212" i="1"/>
  <c r="S212" i="1"/>
  <c r="O213" i="1"/>
  <c r="P213" i="1"/>
  <c r="Q213" i="1"/>
  <c r="R213" i="1"/>
  <c r="S213" i="1"/>
  <c r="O214" i="1"/>
  <c r="P214" i="1"/>
  <c r="Q214" i="1"/>
  <c r="R214" i="1"/>
  <c r="S214" i="1"/>
  <c r="O215" i="1"/>
  <c r="P215" i="1"/>
  <c r="Q215" i="1"/>
  <c r="R215" i="1"/>
  <c r="S215" i="1"/>
  <c r="O216" i="1"/>
  <c r="P216" i="1"/>
  <c r="Q216" i="1"/>
  <c r="R216" i="1"/>
  <c r="S216" i="1"/>
  <c r="O217" i="1"/>
  <c r="P217" i="1"/>
  <c r="Q217" i="1"/>
  <c r="R217" i="1"/>
  <c r="S217" i="1"/>
  <c r="O218" i="1"/>
  <c r="P218" i="1"/>
  <c r="Q218" i="1"/>
  <c r="R218" i="1"/>
  <c r="S218" i="1"/>
  <c r="O219" i="1"/>
  <c r="P219" i="1"/>
  <c r="Q219" i="1"/>
  <c r="R219" i="1"/>
  <c r="S219" i="1"/>
  <c r="O220" i="1"/>
  <c r="P220" i="1"/>
  <c r="Q220" i="1"/>
  <c r="R220" i="1"/>
  <c r="S220" i="1"/>
  <c r="O221" i="1"/>
  <c r="P221" i="1"/>
  <c r="Q221" i="1"/>
  <c r="R221" i="1"/>
  <c r="S221" i="1"/>
  <c r="O222" i="1"/>
  <c r="P222" i="1"/>
  <c r="Q222" i="1"/>
  <c r="R222" i="1"/>
  <c r="S222" i="1"/>
  <c r="O223" i="1"/>
  <c r="P223" i="1"/>
  <c r="Q223" i="1"/>
  <c r="R223" i="1"/>
  <c r="S223" i="1"/>
  <c r="O224" i="1"/>
  <c r="P224" i="1"/>
  <c r="Q224" i="1"/>
  <c r="R224" i="1"/>
  <c r="S224" i="1"/>
  <c r="O225" i="1"/>
  <c r="P225" i="1"/>
  <c r="Q225" i="1"/>
  <c r="R225" i="1"/>
  <c r="S225" i="1"/>
  <c r="O226" i="1"/>
  <c r="P226" i="1"/>
  <c r="Q226" i="1"/>
  <c r="R226" i="1"/>
  <c r="S226" i="1"/>
  <c r="O227" i="1"/>
  <c r="P227" i="1"/>
  <c r="Q227" i="1"/>
  <c r="R227" i="1"/>
  <c r="S227" i="1"/>
  <c r="O228" i="1"/>
  <c r="P228" i="1"/>
  <c r="Q228" i="1"/>
  <c r="R228" i="1"/>
  <c r="S228" i="1"/>
  <c r="O229" i="1"/>
  <c r="P229" i="1"/>
  <c r="Q229" i="1"/>
  <c r="R229" i="1"/>
  <c r="S229" i="1"/>
  <c r="O230" i="1"/>
  <c r="P230" i="1"/>
  <c r="Q230" i="1"/>
  <c r="R230" i="1"/>
  <c r="S230" i="1"/>
  <c r="O231" i="1"/>
  <c r="P231" i="1"/>
  <c r="Q231" i="1"/>
  <c r="R231" i="1"/>
  <c r="S231" i="1"/>
  <c r="O232" i="1"/>
  <c r="P232" i="1"/>
  <c r="Q232" i="1"/>
  <c r="R232" i="1"/>
  <c r="S232" i="1"/>
  <c r="O233" i="1"/>
  <c r="P233" i="1"/>
  <c r="Q233" i="1"/>
  <c r="R233" i="1"/>
  <c r="S233" i="1"/>
  <c r="O234" i="1"/>
  <c r="P234" i="1"/>
  <c r="Q234" i="1"/>
  <c r="R234" i="1"/>
  <c r="S234" i="1"/>
  <c r="O235" i="1"/>
  <c r="P235" i="1"/>
  <c r="Q235" i="1"/>
  <c r="R235" i="1"/>
  <c r="S235" i="1"/>
  <c r="O236" i="1"/>
  <c r="P236" i="1"/>
  <c r="Q236" i="1"/>
  <c r="R236" i="1"/>
  <c r="S236" i="1"/>
  <c r="O237" i="1"/>
  <c r="P237" i="1"/>
  <c r="Q237" i="1"/>
  <c r="R237" i="1"/>
  <c r="S237" i="1"/>
  <c r="O238" i="1"/>
  <c r="P238" i="1"/>
  <c r="Q238" i="1"/>
  <c r="R238" i="1"/>
  <c r="S238" i="1"/>
  <c r="O239" i="1"/>
  <c r="P239" i="1"/>
  <c r="Q239" i="1"/>
  <c r="R239" i="1"/>
  <c r="S239" i="1"/>
  <c r="O240" i="1"/>
  <c r="P240" i="1"/>
  <c r="Q240" i="1"/>
  <c r="R240" i="1"/>
  <c r="S240" i="1"/>
  <c r="O241" i="1"/>
  <c r="P241" i="1"/>
  <c r="Q241" i="1"/>
  <c r="R241" i="1"/>
  <c r="S241" i="1"/>
  <c r="O242" i="1"/>
  <c r="P242" i="1"/>
  <c r="Q242" i="1"/>
  <c r="R242" i="1"/>
  <c r="S242" i="1"/>
  <c r="O243" i="1"/>
  <c r="P243" i="1"/>
  <c r="Q243" i="1"/>
  <c r="R243" i="1"/>
  <c r="S243" i="1"/>
  <c r="O244" i="1"/>
  <c r="P244" i="1"/>
  <c r="Q244" i="1"/>
  <c r="R244" i="1"/>
  <c r="S244" i="1"/>
  <c r="O245" i="1"/>
  <c r="P245" i="1"/>
  <c r="Q245" i="1"/>
  <c r="R245" i="1"/>
  <c r="S245" i="1"/>
  <c r="O246" i="1"/>
  <c r="P246" i="1"/>
  <c r="Q246" i="1"/>
  <c r="R246" i="1"/>
  <c r="S246" i="1"/>
  <c r="O247" i="1"/>
  <c r="P247" i="1"/>
  <c r="Q247" i="1"/>
  <c r="R247" i="1"/>
  <c r="S247" i="1"/>
  <c r="O248" i="1"/>
  <c r="P248" i="1"/>
  <c r="Q248" i="1"/>
  <c r="R248" i="1"/>
  <c r="S248" i="1"/>
  <c r="O249" i="1"/>
  <c r="P249" i="1"/>
  <c r="Q249" i="1"/>
  <c r="R249" i="1"/>
  <c r="S249" i="1"/>
  <c r="O250" i="1"/>
  <c r="P250" i="1"/>
  <c r="Q250" i="1"/>
  <c r="R250" i="1"/>
  <c r="S250" i="1"/>
  <c r="O251" i="1"/>
  <c r="P251" i="1"/>
  <c r="Q251" i="1"/>
  <c r="R251" i="1"/>
  <c r="S251" i="1"/>
  <c r="O252" i="1"/>
  <c r="P252" i="1"/>
  <c r="Q252" i="1"/>
  <c r="R252" i="1"/>
  <c r="S252" i="1"/>
  <c r="O253" i="1"/>
  <c r="P253" i="1"/>
  <c r="Q253" i="1"/>
  <c r="R253" i="1"/>
  <c r="S253" i="1"/>
  <c r="O254" i="1"/>
  <c r="P254" i="1"/>
  <c r="Q254" i="1"/>
  <c r="R254" i="1"/>
  <c r="S254" i="1"/>
  <c r="O255" i="1"/>
  <c r="P255" i="1"/>
  <c r="Q255" i="1"/>
  <c r="R255" i="1"/>
  <c r="S255" i="1"/>
  <c r="O256" i="1"/>
  <c r="P256" i="1"/>
  <c r="Q256" i="1"/>
  <c r="R256" i="1"/>
  <c r="S256" i="1"/>
  <c r="O257" i="1"/>
  <c r="P257" i="1"/>
  <c r="Q257" i="1"/>
  <c r="R257" i="1"/>
  <c r="S257" i="1"/>
  <c r="O258" i="1"/>
  <c r="P258" i="1"/>
  <c r="Q258" i="1"/>
  <c r="R258" i="1"/>
  <c r="S258" i="1"/>
  <c r="O259" i="1"/>
  <c r="P259" i="1"/>
  <c r="Q259" i="1"/>
  <c r="R259" i="1"/>
  <c r="S259" i="1"/>
  <c r="O260" i="1"/>
  <c r="P260" i="1"/>
  <c r="Q260" i="1"/>
  <c r="R260" i="1"/>
  <c r="S260" i="1"/>
  <c r="O261" i="1"/>
  <c r="P261" i="1"/>
  <c r="Q261" i="1"/>
  <c r="R261" i="1"/>
  <c r="S261" i="1"/>
  <c r="O262" i="1"/>
  <c r="P262" i="1"/>
  <c r="Q262" i="1"/>
  <c r="R262" i="1"/>
  <c r="S262" i="1"/>
  <c r="O263" i="1"/>
  <c r="P263" i="1"/>
  <c r="Q263" i="1"/>
  <c r="R263" i="1"/>
  <c r="S263" i="1"/>
  <c r="O264" i="1"/>
  <c r="P264" i="1"/>
  <c r="Q264" i="1"/>
  <c r="R264" i="1"/>
  <c r="S264" i="1"/>
  <c r="O265" i="1"/>
  <c r="P265" i="1"/>
  <c r="Q265" i="1"/>
  <c r="R265" i="1"/>
  <c r="S265" i="1"/>
  <c r="O266" i="1"/>
  <c r="P266" i="1"/>
  <c r="Q266" i="1"/>
  <c r="R266" i="1"/>
  <c r="S266" i="1"/>
  <c r="O267" i="1"/>
  <c r="P267" i="1"/>
  <c r="Q267" i="1"/>
  <c r="R267" i="1"/>
  <c r="S267" i="1"/>
  <c r="O268" i="1"/>
  <c r="P268" i="1"/>
  <c r="Q268" i="1"/>
  <c r="R268" i="1"/>
  <c r="S268" i="1"/>
  <c r="O269" i="1"/>
  <c r="P269" i="1"/>
  <c r="Q269" i="1"/>
  <c r="R269" i="1"/>
  <c r="S269" i="1"/>
  <c r="O270" i="1"/>
  <c r="P270" i="1"/>
  <c r="Q270" i="1"/>
  <c r="R270" i="1"/>
  <c r="S270" i="1"/>
  <c r="O271" i="1"/>
  <c r="P271" i="1"/>
  <c r="Q271" i="1"/>
  <c r="R271" i="1"/>
  <c r="S271" i="1"/>
  <c r="O272" i="1"/>
  <c r="P272" i="1"/>
  <c r="Q272" i="1"/>
  <c r="R272" i="1"/>
  <c r="S272" i="1"/>
  <c r="O273" i="1"/>
  <c r="P273" i="1"/>
  <c r="Q273" i="1"/>
  <c r="R273" i="1"/>
  <c r="S273" i="1"/>
  <c r="O274" i="1"/>
  <c r="P274" i="1"/>
  <c r="Q274" i="1"/>
  <c r="R274" i="1"/>
  <c r="S274" i="1"/>
  <c r="O275" i="1"/>
  <c r="P275" i="1"/>
  <c r="Q275" i="1"/>
  <c r="R275" i="1"/>
  <c r="S275" i="1"/>
  <c r="O276" i="1"/>
  <c r="P276" i="1"/>
  <c r="Q276" i="1"/>
  <c r="R276" i="1"/>
  <c r="S276" i="1"/>
  <c r="O277" i="1"/>
  <c r="P277" i="1"/>
  <c r="Q277" i="1"/>
  <c r="R277" i="1"/>
  <c r="S277" i="1"/>
  <c r="O278" i="1"/>
  <c r="P278" i="1"/>
  <c r="Q278" i="1"/>
  <c r="R278" i="1"/>
  <c r="S278" i="1"/>
  <c r="O279" i="1"/>
  <c r="P279" i="1"/>
  <c r="Q279" i="1"/>
  <c r="R279" i="1"/>
  <c r="S279" i="1"/>
  <c r="O280" i="1"/>
  <c r="P280" i="1"/>
  <c r="Q280" i="1"/>
  <c r="R280" i="1"/>
  <c r="S280" i="1"/>
  <c r="O281" i="1"/>
  <c r="P281" i="1"/>
  <c r="Q281" i="1"/>
  <c r="R281" i="1"/>
  <c r="S281" i="1"/>
  <c r="O282" i="1"/>
  <c r="P282" i="1"/>
  <c r="Q282" i="1"/>
  <c r="R282" i="1"/>
  <c r="S282" i="1"/>
  <c r="O283" i="1"/>
  <c r="P283" i="1"/>
  <c r="Q283" i="1"/>
  <c r="R283" i="1"/>
  <c r="S283" i="1"/>
  <c r="O284" i="1"/>
  <c r="P284" i="1"/>
  <c r="Q284" i="1"/>
  <c r="R284" i="1"/>
  <c r="S284" i="1"/>
  <c r="O285" i="1"/>
  <c r="P285" i="1"/>
  <c r="Q285" i="1"/>
  <c r="R285" i="1"/>
  <c r="S285" i="1"/>
  <c r="O286" i="1"/>
  <c r="P286" i="1"/>
  <c r="Q286" i="1"/>
  <c r="R286" i="1"/>
  <c r="S286" i="1"/>
  <c r="O287" i="1"/>
  <c r="P287" i="1"/>
  <c r="Q287" i="1"/>
  <c r="R287" i="1"/>
  <c r="S287" i="1"/>
  <c r="O288" i="1"/>
  <c r="P288" i="1"/>
  <c r="Q288" i="1"/>
  <c r="R288" i="1"/>
  <c r="S288" i="1"/>
  <c r="O289" i="1"/>
  <c r="P289" i="1"/>
  <c r="Q289" i="1"/>
  <c r="R289" i="1"/>
  <c r="S289" i="1"/>
  <c r="O290" i="1"/>
  <c r="P290" i="1"/>
  <c r="Q290" i="1"/>
  <c r="R290" i="1"/>
  <c r="S290" i="1"/>
  <c r="O291" i="1"/>
  <c r="P291" i="1"/>
  <c r="Q291" i="1"/>
  <c r="R291" i="1"/>
  <c r="S291" i="1"/>
  <c r="O292" i="1"/>
  <c r="P292" i="1"/>
  <c r="Q292" i="1"/>
  <c r="R292" i="1"/>
  <c r="S292" i="1"/>
  <c r="O293" i="1"/>
  <c r="P293" i="1"/>
  <c r="Q293" i="1"/>
  <c r="R293" i="1"/>
  <c r="S293" i="1"/>
  <c r="O294" i="1"/>
  <c r="P294" i="1"/>
  <c r="Q294" i="1"/>
  <c r="R294" i="1"/>
  <c r="S294" i="1"/>
  <c r="O295" i="1"/>
  <c r="P295" i="1"/>
  <c r="Q295" i="1"/>
  <c r="R295" i="1"/>
  <c r="S295" i="1"/>
  <c r="O296" i="1"/>
  <c r="P296" i="1"/>
  <c r="Q296" i="1"/>
  <c r="R296" i="1"/>
  <c r="S296" i="1"/>
  <c r="O297" i="1"/>
  <c r="P297" i="1"/>
  <c r="Q297" i="1"/>
  <c r="R297" i="1"/>
  <c r="S297" i="1"/>
  <c r="O298" i="1"/>
  <c r="P298" i="1"/>
  <c r="Q298" i="1"/>
  <c r="R298" i="1"/>
  <c r="S298" i="1"/>
  <c r="O299" i="1"/>
  <c r="P299" i="1"/>
  <c r="Q299" i="1"/>
  <c r="R299" i="1"/>
  <c r="S299" i="1"/>
  <c r="O300" i="1"/>
  <c r="P300" i="1"/>
  <c r="Q300" i="1"/>
  <c r="R300" i="1"/>
  <c r="S300" i="1"/>
  <c r="O301" i="1"/>
  <c r="P301" i="1"/>
  <c r="Q301" i="1"/>
  <c r="R301" i="1"/>
  <c r="S301" i="1"/>
  <c r="O302" i="1"/>
  <c r="P302" i="1"/>
  <c r="Q302" i="1"/>
  <c r="R302" i="1"/>
  <c r="S302" i="1"/>
  <c r="O303" i="1"/>
  <c r="P303" i="1"/>
  <c r="Q303" i="1"/>
  <c r="R303" i="1"/>
  <c r="S303" i="1"/>
  <c r="O304" i="1"/>
  <c r="P304" i="1"/>
  <c r="Q304" i="1"/>
  <c r="R304" i="1"/>
  <c r="S304" i="1"/>
  <c r="O305" i="1"/>
  <c r="P305" i="1"/>
  <c r="Q305" i="1"/>
  <c r="R305" i="1"/>
  <c r="S305" i="1"/>
  <c r="O306" i="1"/>
  <c r="P306" i="1"/>
  <c r="Q306" i="1"/>
  <c r="R306" i="1"/>
  <c r="S306" i="1"/>
  <c r="O307" i="1"/>
  <c r="P307" i="1"/>
  <c r="Q307" i="1"/>
  <c r="R307" i="1"/>
  <c r="S307" i="1"/>
  <c r="O308" i="1"/>
  <c r="P308" i="1"/>
  <c r="Q308" i="1"/>
  <c r="R308" i="1"/>
  <c r="S308" i="1"/>
  <c r="O309" i="1"/>
  <c r="P309" i="1"/>
  <c r="Q309" i="1"/>
  <c r="R309" i="1"/>
  <c r="S309" i="1"/>
  <c r="O310" i="1"/>
  <c r="P310" i="1"/>
  <c r="Q310" i="1"/>
  <c r="R310" i="1"/>
  <c r="S310" i="1"/>
  <c r="O311" i="1"/>
  <c r="P311" i="1"/>
  <c r="Q311" i="1"/>
  <c r="R311" i="1"/>
  <c r="S311" i="1"/>
  <c r="O312" i="1"/>
  <c r="P312" i="1"/>
  <c r="Q312" i="1"/>
  <c r="R312" i="1"/>
  <c r="S312" i="1"/>
  <c r="O313" i="1"/>
  <c r="P313" i="1"/>
  <c r="Q313" i="1"/>
  <c r="R313" i="1"/>
  <c r="S313" i="1"/>
  <c r="O314" i="1"/>
  <c r="P314" i="1"/>
  <c r="Q314" i="1"/>
  <c r="R314" i="1"/>
  <c r="S314" i="1"/>
  <c r="O315" i="1"/>
  <c r="P315" i="1"/>
  <c r="Q315" i="1"/>
  <c r="R315" i="1"/>
  <c r="S315" i="1"/>
  <c r="O316" i="1"/>
  <c r="P316" i="1"/>
  <c r="Q316" i="1"/>
  <c r="R316" i="1"/>
  <c r="S316" i="1"/>
  <c r="O317" i="1"/>
  <c r="P317" i="1"/>
  <c r="Q317" i="1"/>
  <c r="R317" i="1"/>
  <c r="S317" i="1"/>
  <c r="O318" i="1"/>
  <c r="P318" i="1"/>
  <c r="Q318" i="1"/>
  <c r="R318" i="1"/>
  <c r="S318" i="1"/>
  <c r="O319" i="1"/>
  <c r="P319" i="1"/>
  <c r="Q319" i="1"/>
  <c r="R319" i="1"/>
  <c r="S319" i="1"/>
  <c r="O320" i="1"/>
  <c r="P320" i="1"/>
  <c r="Q320" i="1"/>
  <c r="R320" i="1"/>
  <c r="S320" i="1"/>
  <c r="O321" i="1"/>
  <c r="P321" i="1"/>
  <c r="Q321" i="1"/>
  <c r="R321" i="1"/>
  <c r="S321" i="1"/>
  <c r="O322" i="1"/>
  <c r="P322" i="1"/>
  <c r="Q322" i="1"/>
  <c r="R322" i="1"/>
  <c r="S322" i="1"/>
  <c r="O323" i="1"/>
  <c r="P323" i="1"/>
  <c r="Q323" i="1"/>
  <c r="R323" i="1"/>
  <c r="S323" i="1"/>
  <c r="O324" i="1"/>
  <c r="P324" i="1"/>
  <c r="Q324" i="1"/>
  <c r="R324" i="1"/>
  <c r="S324" i="1"/>
  <c r="O325" i="1"/>
  <c r="P325" i="1"/>
  <c r="Q325" i="1"/>
  <c r="R325" i="1"/>
  <c r="S325" i="1"/>
  <c r="O326" i="1"/>
  <c r="P326" i="1"/>
  <c r="Q326" i="1"/>
  <c r="R326" i="1"/>
  <c r="S326" i="1"/>
  <c r="O327" i="1"/>
  <c r="P327" i="1"/>
  <c r="Q327" i="1"/>
  <c r="R327" i="1"/>
  <c r="S327" i="1"/>
  <c r="O328" i="1"/>
  <c r="P328" i="1"/>
  <c r="Q328" i="1"/>
  <c r="R328" i="1"/>
  <c r="S328" i="1"/>
  <c r="O329" i="1"/>
  <c r="P329" i="1"/>
  <c r="Q329" i="1"/>
  <c r="R329" i="1"/>
  <c r="S329" i="1"/>
  <c r="O330" i="1"/>
  <c r="P330" i="1"/>
  <c r="Q330" i="1"/>
  <c r="R330" i="1"/>
  <c r="S330" i="1"/>
  <c r="O331" i="1"/>
  <c r="P331" i="1"/>
  <c r="Q331" i="1"/>
  <c r="R331" i="1"/>
  <c r="S331" i="1"/>
  <c r="O332" i="1"/>
  <c r="P332" i="1"/>
  <c r="Q332" i="1"/>
  <c r="R332" i="1"/>
  <c r="S332" i="1"/>
  <c r="O333" i="1"/>
  <c r="P333" i="1"/>
  <c r="Q333" i="1"/>
  <c r="R333" i="1"/>
  <c r="S333" i="1"/>
  <c r="O334" i="1"/>
  <c r="P334" i="1"/>
  <c r="Q334" i="1"/>
  <c r="R334" i="1"/>
  <c r="S334" i="1"/>
  <c r="O335" i="1"/>
  <c r="P335" i="1"/>
  <c r="Q335" i="1"/>
  <c r="R335" i="1"/>
  <c r="S335" i="1"/>
  <c r="O336" i="1"/>
  <c r="P336" i="1"/>
  <c r="Q336" i="1"/>
  <c r="R336" i="1"/>
  <c r="S336" i="1"/>
  <c r="O337" i="1"/>
  <c r="P337" i="1"/>
  <c r="Q337" i="1"/>
  <c r="R337" i="1"/>
  <c r="S337" i="1"/>
  <c r="O338" i="1"/>
  <c r="P338" i="1"/>
  <c r="Q338" i="1"/>
  <c r="R338" i="1"/>
  <c r="S338" i="1"/>
  <c r="O339" i="1"/>
  <c r="P339" i="1"/>
  <c r="Q339" i="1"/>
  <c r="R339" i="1"/>
  <c r="S339" i="1"/>
  <c r="O340" i="1"/>
  <c r="P340" i="1"/>
  <c r="Q340" i="1"/>
  <c r="R340" i="1"/>
  <c r="S340" i="1"/>
  <c r="O341" i="1"/>
  <c r="P341" i="1"/>
  <c r="Q341" i="1"/>
  <c r="R341" i="1"/>
  <c r="S341" i="1"/>
  <c r="O342" i="1"/>
  <c r="P342" i="1"/>
  <c r="Q342" i="1"/>
  <c r="R342" i="1"/>
  <c r="S342" i="1"/>
  <c r="O343" i="1"/>
  <c r="P343" i="1"/>
  <c r="Q343" i="1"/>
  <c r="R343" i="1"/>
  <c r="S343" i="1"/>
  <c r="O344" i="1"/>
  <c r="P344" i="1"/>
  <c r="Q344" i="1"/>
  <c r="R344" i="1"/>
  <c r="S344" i="1"/>
  <c r="O345" i="1"/>
  <c r="P345" i="1"/>
  <c r="Q345" i="1"/>
  <c r="R345" i="1"/>
  <c r="S345" i="1"/>
  <c r="O346" i="1"/>
  <c r="P346" i="1"/>
  <c r="Q346" i="1"/>
  <c r="R346" i="1"/>
  <c r="S346" i="1"/>
  <c r="O347" i="1"/>
  <c r="P347" i="1"/>
  <c r="Q347" i="1"/>
  <c r="R347" i="1"/>
  <c r="S347" i="1"/>
  <c r="O348" i="1"/>
  <c r="P348" i="1"/>
  <c r="Q348" i="1"/>
  <c r="R348" i="1"/>
  <c r="S348" i="1"/>
  <c r="O349" i="1"/>
  <c r="P349" i="1"/>
  <c r="Q349" i="1"/>
  <c r="R349" i="1"/>
  <c r="S349" i="1"/>
  <c r="O350" i="1"/>
  <c r="P350" i="1"/>
  <c r="Q350" i="1"/>
  <c r="R350" i="1"/>
  <c r="S350" i="1"/>
  <c r="O351" i="1"/>
  <c r="P351" i="1"/>
  <c r="Q351" i="1"/>
  <c r="R351" i="1"/>
  <c r="S351" i="1"/>
  <c r="O352" i="1"/>
  <c r="P352" i="1"/>
  <c r="Q352" i="1"/>
  <c r="R352" i="1"/>
  <c r="S352" i="1"/>
  <c r="O353" i="1"/>
  <c r="P353" i="1"/>
  <c r="Q353" i="1"/>
  <c r="R353" i="1"/>
  <c r="S353" i="1"/>
  <c r="O354" i="1"/>
  <c r="P354" i="1"/>
  <c r="Q354" i="1"/>
  <c r="R354" i="1"/>
  <c r="S354" i="1"/>
  <c r="O355" i="1"/>
  <c r="P355" i="1"/>
  <c r="Q355" i="1"/>
  <c r="R355" i="1"/>
  <c r="S355" i="1"/>
  <c r="O356" i="1"/>
  <c r="P356" i="1"/>
  <c r="Q356" i="1"/>
  <c r="R356" i="1"/>
  <c r="S356" i="1"/>
  <c r="S2" i="1"/>
  <c r="R2" i="1"/>
  <c r="Q2" i="1"/>
  <c r="P2" i="1"/>
  <c r="M3" i="1"/>
  <c r="N3" i="1"/>
  <c r="M4" i="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43" i="1"/>
  <c r="N43" i="1"/>
  <c r="M44" i="1"/>
  <c r="N44" i="1"/>
  <c r="M45" i="1"/>
  <c r="N45" i="1"/>
  <c r="M46" i="1"/>
  <c r="N46" i="1"/>
  <c r="M47" i="1"/>
  <c r="N47" i="1"/>
  <c r="M48" i="1"/>
  <c r="N48" i="1"/>
  <c r="M49" i="1"/>
  <c r="N49" i="1"/>
  <c r="M50" i="1"/>
  <c r="N50" i="1"/>
  <c r="M51" i="1"/>
  <c r="N51" i="1"/>
  <c r="M52" i="1"/>
  <c r="N52" i="1"/>
  <c r="M53" i="1"/>
  <c r="N53" i="1"/>
  <c r="M54" i="1"/>
  <c r="N54" i="1"/>
  <c r="M55" i="1"/>
  <c r="N55" i="1"/>
  <c r="M56" i="1"/>
  <c r="N56" i="1"/>
  <c r="M57" i="1"/>
  <c r="N57" i="1"/>
  <c r="M58" i="1"/>
  <c r="N58" i="1"/>
  <c r="M59" i="1"/>
  <c r="N59" i="1"/>
  <c r="M60" i="1"/>
  <c r="N60" i="1"/>
  <c r="M61" i="1"/>
  <c r="N61" i="1"/>
  <c r="M62" i="1"/>
  <c r="N62" i="1"/>
  <c r="M63" i="1"/>
  <c r="N63" i="1"/>
  <c r="M64" i="1"/>
  <c r="N64" i="1"/>
  <c r="M65" i="1"/>
  <c r="N65" i="1"/>
  <c r="M66" i="1"/>
  <c r="N66" i="1"/>
  <c r="M67" i="1"/>
  <c r="N67" i="1"/>
  <c r="M68" i="1"/>
  <c r="N68" i="1"/>
  <c r="M69" i="1"/>
  <c r="N69" i="1"/>
  <c r="M70" i="1"/>
  <c r="N70" i="1"/>
  <c r="M71" i="1"/>
  <c r="N71" i="1"/>
  <c r="M72" i="1"/>
  <c r="N72" i="1"/>
  <c r="M73" i="1"/>
  <c r="N73" i="1"/>
  <c r="M74" i="1"/>
  <c r="N74" i="1"/>
  <c r="M75" i="1"/>
  <c r="N75" i="1"/>
  <c r="M76" i="1"/>
  <c r="N76" i="1"/>
  <c r="M77" i="1"/>
  <c r="N77" i="1"/>
  <c r="M78" i="1"/>
  <c r="N78" i="1"/>
  <c r="M79" i="1"/>
  <c r="N79" i="1"/>
  <c r="M80" i="1"/>
  <c r="N80" i="1"/>
  <c r="M81" i="1"/>
  <c r="N81" i="1"/>
  <c r="M82" i="1"/>
  <c r="N82" i="1"/>
  <c r="M83" i="1"/>
  <c r="N83" i="1"/>
  <c r="M84" i="1"/>
  <c r="N84" i="1"/>
  <c r="M85" i="1"/>
  <c r="N85" i="1"/>
  <c r="M86" i="1"/>
  <c r="N86" i="1"/>
  <c r="M87" i="1"/>
  <c r="N87" i="1"/>
  <c r="M88" i="1"/>
  <c r="N88" i="1"/>
  <c r="M89" i="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M169" i="1"/>
  <c r="N169" i="1"/>
  <c r="M170" i="1"/>
  <c r="N170" i="1"/>
  <c r="M171" i="1"/>
  <c r="N171" i="1"/>
  <c r="M172" i="1"/>
  <c r="N172" i="1"/>
  <c r="M173" i="1"/>
  <c r="N173" i="1"/>
  <c r="M174" i="1"/>
  <c r="N174" i="1"/>
  <c r="M175" i="1"/>
  <c r="N175" i="1"/>
  <c r="M176" i="1"/>
  <c r="N176" i="1"/>
  <c r="M177" i="1"/>
  <c r="N177" i="1"/>
  <c r="M178" i="1"/>
  <c r="N178" i="1"/>
  <c r="M179" i="1"/>
  <c r="N179" i="1"/>
  <c r="M180" i="1"/>
  <c r="N180" i="1"/>
  <c r="M181" i="1"/>
  <c r="N181" i="1"/>
  <c r="M182" i="1"/>
  <c r="N182" i="1"/>
  <c r="M183" i="1"/>
  <c r="N183" i="1"/>
  <c r="M184" i="1"/>
  <c r="N184" i="1"/>
  <c r="M185" i="1"/>
  <c r="N185" i="1"/>
  <c r="M186" i="1"/>
  <c r="N186" i="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2" i="1"/>
  <c r="N202" i="1"/>
  <c r="M203" i="1"/>
  <c r="N203" i="1"/>
  <c r="M204" i="1"/>
  <c r="N204" i="1"/>
  <c r="M205" i="1"/>
  <c r="N205" i="1"/>
  <c r="M206" i="1"/>
  <c r="N206" i="1"/>
  <c r="M207" i="1"/>
  <c r="N207" i="1"/>
  <c r="M208" i="1"/>
  <c r="N208" i="1"/>
  <c r="M209" i="1"/>
  <c r="N209" i="1"/>
  <c r="M210" i="1"/>
  <c r="N210" i="1"/>
  <c r="M211" i="1"/>
  <c r="N211" i="1"/>
  <c r="M212" i="1"/>
  <c r="N212" i="1"/>
  <c r="M213" i="1"/>
  <c r="N213" i="1"/>
  <c r="M214" i="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M235" i="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M253" i="1"/>
  <c r="N253" i="1"/>
  <c r="M254" i="1"/>
  <c r="N254" i="1"/>
  <c r="M255" i="1"/>
  <c r="N255" i="1"/>
  <c r="M256" i="1"/>
  <c r="N256" i="1"/>
  <c r="M257" i="1"/>
  <c r="N257" i="1"/>
  <c r="M258" i="1"/>
  <c r="N258" i="1"/>
  <c r="M259" i="1"/>
  <c r="N259" i="1"/>
  <c r="M260" i="1"/>
  <c r="N260" i="1"/>
  <c r="M261" i="1"/>
  <c r="N261" i="1"/>
  <c r="M262" i="1"/>
  <c r="N262" i="1"/>
  <c r="M263" i="1"/>
  <c r="N263" i="1"/>
  <c r="M264" i="1"/>
  <c r="N264" i="1"/>
  <c r="M265" i="1"/>
  <c r="N265" i="1"/>
  <c r="M266" i="1"/>
  <c r="N266" i="1"/>
  <c r="M267" i="1"/>
  <c r="N267" i="1"/>
  <c r="M268" i="1"/>
  <c r="N268" i="1"/>
  <c r="M269" i="1"/>
  <c r="N269" i="1"/>
  <c r="M270" i="1"/>
  <c r="N270" i="1"/>
  <c r="M271" i="1"/>
  <c r="N271" i="1"/>
  <c r="M272" i="1"/>
  <c r="N272" i="1"/>
  <c r="M273" i="1"/>
  <c r="N273" i="1"/>
  <c r="M274" i="1"/>
  <c r="N274" i="1"/>
  <c r="M275" i="1"/>
  <c r="N275" i="1"/>
  <c r="M276" i="1"/>
  <c r="N276" i="1"/>
  <c r="M277" i="1"/>
  <c r="N277" i="1"/>
  <c r="M278" i="1"/>
  <c r="N278" i="1"/>
  <c r="M279" i="1"/>
  <c r="N279" i="1"/>
  <c r="M280" i="1"/>
  <c r="N280" i="1"/>
  <c r="M281" i="1"/>
  <c r="N281" i="1"/>
  <c r="M282" i="1"/>
  <c r="N282" i="1"/>
  <c r="M283" i="1"/>
  <c r="N283" i="1"/>
  <c r="M284" i="1"/>
  <c r="N284" i="1"/>
  <c r="M285" i="1"/>
  <c r="N285" i="1"/>
  <c r="M286" i="1"/>
  <c r="N286" i="1"/>
  <c r="M287" i="1"/>
  <c r="N287" i="1"/>
  <c r="M288" i="1"/>
  <c r="N288" i="1"/>
  <c r="M289" i="1"/>
  <c r="N289" i="1"/>
  <c r="M290" i="1"/>
  <c r="N290" i="1"/>
  <c r="M291" i="1"/>
  <c r="N291" i="1"/>
  <c r="M292" i="1"/>
  <c r="N292" i="1"/>
  <c r="M293" i="1"/>
  <c r="N293" i="1"/>
  <c r="M294" i="1"/>
  <c r="N294" i="1"/>
  <c r="M295" i="1"/>
  <c r="N295" i="1"/>
  <c r="M296" i="1"/>
  <c r="N296" i="1"/>
  <c r="M297" i="1"/>
  <c r="N297" i="1"/>
  <c r="M298" i="1"/>
  <c r="N298" i="1"/>
  <c r="M299" i="1"/>
  <c r="N299" i="1"/>
  <c r="M300" i="1"/>
  <c r="N300" i="1"/>
  <c r="M301" i="1"/>
  <c r="N301" i="1"/>
  <c r="M302" i="1"/>
  <c r="N302" i="1"/>
  <c r="M303" i="1"/>
  <c r="N303" i="1"/>
  <c r="M304" i="1"/>
  <c r="N304" i="1"/>
  <c r="M305" i="1"/>
  <c r="N305" i="1"/>
  <c r="M306" i="1"/>
  <c r="N306" i="1"/>
  <c r="M307" i="1"/>
  <c r="N307" i="1"/>
  <c r="M308" i="1"/>
  <c r="N308" i="1"/>
  <c r="M309" i="1"/>
  <c r="N309" i="1"/>
  <c r="M310" i="1"/>
  <c r="N310" i="1"/>
  <c r="M311" i="1"/>
  <c r="N311" i="1"/>
  <c r="M312" i="1"/>
  <c r="N312" i="1"/>
  <c r="M313" i="1"/>
  <c r="N313" i="1"/>
  <c r="M314" i="1"/>
  <c r="N314" i="1"/>
  <c r="M315" i="1"/>
  <c r="N315" i="1"/>
  <c r="M316" i="1"/>
  <c r="N316" i="1"/>
  <c r="M317" i="1"/>
  <c r="N317" i="1"/>
  <c r="M318" i="1"/>
  <c r="N318" i="1"/>
  <c r="M319" i="1"/>
  <c r="N319" i="1"/>
  <c r="M320" i="1"/>
  <c r="N320" i="1"/>
  <c r="M321" i="1"/>
  <c r="N321" i="1"/>
  <c r="M322" i="1"/>
  <c r="N322" i="1"/>
  <c r="M323" i="1"/>
  <c r="N323" i="1"/>
  <c r="M324" i="1"/>
  <c r="N324" i="1"/>
  <c r="M325" i="1"/>
  <c r="N325" i="1"/>
  <c r="M326" i="1"/>
  <c r="N326" i="1"/>
  <c r="M327" i="1"/>
  <c r="N327" i="1"/>
  <c r="M328" i="1"/>
  <c r="N328" i="1"/>
  <c r="M329" i="1"/>
  <c r="N329" i="1"/>
  <c r="M330" i="1"/>
  <c r="N330" i="1"/>
  <c r="M331" i="1"/>
  <c r="N331" i="1"/>
  <c r="M332" i="1"/>
  <c r="N332" i="1"/>
  <c r="M333" i="1"/>
  <c r="N333" i="1"/>
  <c r="M334" i="1"/>
  <c r="N334" i="1"/>
  <c r="M335" i="1"/>
  <c r="N335" i="1"/>
  <c r="M336" i="1"/>
  <c r="N336" i="1"/>
  <c r="M337" i="1"/>
  <c r="N337" i="1"/>
  <c r="M338" i="1"/>
  <c r="N338" i="1"/>
  <c r="M339" i="1"/>
  <c r="N339" i="1"/>
  <c r="M340" i="1"/>
  <c r="N340" i="1"/>
  <c r="M341" i="1"/>
  <c r="N341" i="1"/>
  <c r="M342" i="1"/>
  <c r="N342" i="1"/>
  <c r="M343" i="1"/>
  <c r="N343" i="1"/>
  <c r="M344" i="1"/>
  <c r="N344" i="1"/>
  <c r="M345" i="1"/>
  <c r="N345" i="1"/>
  <c r="M346" i="1"/>
  <c r="N346" i="1"/>
  <c r="M347" i="1"/>
  <c r="N347" i="1"/>
  <c r="M348" i="1"/>
  <c r="N348" i="1"/>
  <c r="M349" i="1"/>
  <c r="N349" i="1"/>
  <c r="M350" i="1"/>
  <c r="N350" i="1"/>
  <c r="M351" i="1"/>
  <c r="N351" i="1"/>
  <c r="M352" i="1"/>
  <c r="N352" i="1"/>
  <c r="M353" i="1"/>
  <c r="N353" i="1"/>
  <c r="M354" i="1"/>
  <c r="N354" i="1"/>
  <c r="M355" i="1"/>
  <c r="N355" i="1"/>
  <c r="M356" i="1"/>
  <c r="N356" i="1"/>
  <c r="N2" i="1"/>
  <c r="M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PX-Web Ekstern</author>
  </authors>
  <commentList>
    <comment ref="A18" authorId="0" shapeId="0" xr:uid="{CF0ABFF9-08CE-4487-85BC-57ADB22C9685}">
      <text>
        <r>
          <rPr>
            <sz val="9"/>
            <color rgb="FF000000"/>
            <rFont val="Tahoma"/>
            <family val="2"/>
          </rPr>
          <t xml:space="preserve">Før 2020 er tall for Tandbergløkka (del av grunnkrets Østensjø) regnet med under K-3020 Ås. Fra 2020 tilhører området 3020 Nordre Follo.
</t>
        </r>
      </text>
    </comment>
    <comment ref="A19" authorId="0" shapeId="0" xr:uid="{12B918B8-2610-4256-A7E0-EE45E65B14E2}">
      <text>
        <r>
          <rPr>
            <sz val="9"/>
            <color rgb="FF000000"/>
            <rFont val="Tahoma"/>
            <family val="2"/>
          </rPr>
          <t xml:space="preserve">Før 2020 er tall for Tandbergløkka (del av grunnkrets Østensjø) regnet med under K-3020 Ås. Fra 2020 tilhører området 3020 Nordre Follo.
</t>
        </r>
      </text>
    </comment>
    <comment ref="A28" authorId="0" shapeId="0" xr:uid="{E1C35D9D-A20F-472A-B343-857648047515}">
      <text>
        <r>
          <rPr>
            <sz val="9"/>
            <color rgb="FF000000"/>
            <rFont val="Tahoma"/>
            <family val="2"/>
          </rPr>
          <t xml:space="preserve">Før 2020 er tall for grunnkrets Rånåsfoss og deler av Hellesjø regnet med under K-3030 Lillestrøm. Fra 2020 tilhører områdene 3034 Nes.
</t>
        </r>
      </text>
    </comment>
    <comment ref="A32" authorId="0" shapeId="0" xr:uid="{494C15F7-53A4-4247-B922-82B17762F659}">
      <text>
        <r>
          <rPr>
            <sz val="9"/>
            <color rgb="FF000000"/>
            <rFont val="Tahoma"/>
            <family val="2"/>
          </rPr>
          <t xml:space="preserve">Før 2020 er tall for grunnkrets Rånåsfoss og deler av Hellesjø regnet med under K-3030 Lillestrøm. Fra 2020 tilhører områdene 3034 Nes.
</t>
        </r>
      </text>
    </comment>
    <comment ref="A100" authorId="0" shapeId="0" xr:uid="{8B6CA5BA-6432-4A30-A540-5FD8D3E3BC29}">
      <text>
        <r>
          <rPr>
            <sz val="9"/>
            <color rgb="FF000000"/>
            <rFont val="Tahoma"/>
            <family val="2"/>
          </rPr>
          <t xml:space="preserve">Før 2020 er tall for Pauliveien og Skoppum regnet med under K-3803 Tønsberg. Fra 2020 tilhører områdene 3801 Horten. Før 2020 er tall for Haugan regnet med under K-3801 Horten. Fra 2020 tilhører området K-3803 Tønsberg.
</t>
        </r>
      </text>
    </comment>
    <comment ref="A101" authorId="0" shapeId="0" xr:uid="{436DB29E-F95F-44DF-8091-1C25470A847B}">
      <text>
        <r>
          <rPr>
            <sz val="9"/>
            <color rgb="FF000000"/>
            <rFont val="Tahoma"/>
            <family val="2"/>
          </rPr>
          <t xml:space="preserve">Før 2020 er tall for grunnkrets Mulvika regnet med under K-3803 Tønsberg. Fra 2020 tilhører grunnkretsen K-3802 Holmestrand.
</t>
        </r>
      </text>
    </comment>
    <comment ref="A102" authorId="0" shapeId="0" xr:uid="{AEDBB3C9-B927-47D7-B418-AF6C20693F4B}">
      <text>
        <r>
          <rPr>
            <sz val="9"/>
            <color rgb="FF000000"/>
            <rFont val="Tahoma"/>
            <family val="2"/>
          </rPr>
          <t xml:space="preserve">Før 2020 er tall for Pauliveien og Skoppum regnet med under K-3803 Tønsberg. Fra 2020 tilhører områdene 3801 Horten. Før 2020 er tall for Haugan regnet med under K-3801 Horten. Fra 2020 tilhører området K-3803 Tønsberg.
Før 2020 er tall for grunnkrets Mulvika regnet med under K-3803 Tønsberg. Fra 2020 tilhører grunnkretsen K-3802 Holmestrand.
</t>
        </r>
      </text>
    </comment>
    <comment ref="A107" authorId="0" shapeId="0" xr:uid="{25AE9348-3D17-40BE-A6EA-F2DF98B2EBA4}">
      <text>
        <r>
          <rPr>
            <sz val="9"/>
            <color rgb="FF000000"/>
            <rFont val="Tahoma"/>
            <family val="2"/>
          </rPr>
          <t xml:space="preserve">Før 2020 er tall for grunnkretsene Andgard og Hjuksebø regnet med under K-3817 Midt-Telemark. Fra 2020 tilhører grunnkretsene 3808 Notodden.
</t>
        </r>
      </text>
    </comment>
    <comment ref="A114" authorId="0" shapeId="0" xr:uid="{DF066836-7550-4981-84B9-D071619F1030}">
      <text>
        <r>
          <rPr>
            <sz val="9"/>
            <color rgb="FF000000"/>
            <rFont val="Tahoma"/>
            <family val="2"/>
          </rPr>
          <t xml:space="preserve">Før 2020 er tall for grunnkretsene Andgard og Hjuksebø regnet med under K-3817 Midt-Telemark. Fra 2020 tilhører grunnkretsene 3808 Notodden.
</t>
        </r>
      </text>
    </comment>
    <comment ref="A149" authorId="0" shapeId="0" xr:uid="{6D622C49-AB24-4DB3-BACE-92E8FF3FBFF7}">
      <text>
        <r>
          <rPr>
            <sz val="9"/>
            <color rgb="FF000000"/>
            <rFont val="Tahoma"/>
            <family val="2"/>
          </rPr>
          <t xml:space="preserve">Hele tidsserien er beregnet ut fra kommunegrensene i 2020. De tidligere kommunene Finnøy og Rennesøy er dermed medregnet før 2020. &lt;br&gt; Før 2020 er tall for grunnkrets Vestersjø regnet med under K-1133 Hjelmeland. Fra 2020 tilhører grunnkretsen 1103 Stavanger.
</t>
        </r>
      </text>
    </comment>
    <comment ref="A151" authorId="0" shapeId="0" xr:uid="{6AF866A9-7310-485F-83D8-B8068D12E6C9}">
      <text>
        <r>
          <rPr>
            <sz val="9"/>
            <color rgb="FF000000"/>
            <rFont val="Tahoma"/>
            <family val="2"/>
          </rPr>
          <t xml:space="preserve">Før 2020 er tall for grunnkrets Kolabygda og deler av Sognesand og Forsand regnet med under K-1108 Sandnes. Fra 2020 tilhører områdene 1130 Strand.
</t>
        </r>
      </text>
    </comment>
    <comment ref="A161" authorId="0" shapeId="0" xr:uid="{987B9D93-6B4C-43B8-9F53-FAD1CE083185}">
      <text>
        <r>
          <rPr>
            <sz val="9"/>
            <color rgb="FF000000"/>
            <rFont val="Tahoma"/>
            <family val="2"/>
          </rPr>
          <t xml:space="preserve">Før 2020 er tall for grunnkrets Kolabygda og deler av Sognesand og Forsand regnet med under K-1108 Sandnes. Fra 2020 tilhører områdene 1130 Strand.
</t>
        </r>
      </text>
    </comment>
    <comment ref="A162" authorId="0" shapeId="0" xr:uid="{A52810D5-29BB-4A93-9A62-CEB98E382401}">
      <text>
        <r>
          <rPr>
            <sz val="9"/>
            <color rgb="FF000000"/>
            <rFont val="Tahoma"/>
            <family val="2"/>
          </rPr>
          <t xml:space="preserve">Hele tidsserien er beregnet ut fra kommunegrensene i 2020. De tidligere kommunene Finnøy og Rennesøy er dermed medregnet før 2020. &lt;br&gt; Før 2020 er tall for grunnkrets Vestersjø regnet med under K-1133 Hjelmeland. Fra 2020 tilhører grunnkretsen 1103 Stavanger.
</t>
        </r>
      </text>
    </comment>
    <comment ref="A172" authorId="0" shapeId="0" xr:uid="{6ACE0275-4EAB-43FE-AC30-D73006EE595D}">
      <text>
        <r>
          <rPr>
            <sz val="9"/>
            <color rgb="FF000000"/>
            <rFont val="Tahoma"/>
            <family val="2"/>
          </rPr>
          <t xml:space="preserve">Før 2020 er tall for grunnkretsene Totland, Bryggja og Maurstad regnet med under K-4602 Kinn. Fra 2020 tilhører grunnkretsene 4649 Stad.
</t>
        </r>
      </text>
    </comment>
    <comment ref="A180" authorId="0" shapeId="0" xr:uid="{67C49E24-1957-4FAA-B5D3-D717592B97FF}">
      <text>
        <r>
          <rPr>
            <sz val="9"/>
            <color rgb="FF000000"/>
            <rFont val="Tahoma"/>
            <family val="2"/>
          </rPr>
          <t xml:space="preserve">Før 2020 er tall for grunnkretsene Djønno og Tjoflot regnet med under K-4618 Ullensvang. Fra 2020 tilhører grunnkretsene 4621 Voss.
</t>
        </r>
      </text>
    </comment>
    <comment ref="A183" authorId="0" shapeId="0" xr:uid="{DA74CA6B-3764-44C4-A00B-3DAFE427168F}">
      <text>
        <r>
          <rPr>
            <sz val="9"/>
            <color rgb="FF000000"/>
            <rFont val="Tahoma"/>
            <family val="2"/>
          </rPr>
          <t xml:space="preserve">Før 2020 er tall for grunnkretsene Djønno og Tjoflot regnet med under K-4618 Ullensvang. Fra 2020 tilhører grunnkretsene 4621 Voss.
</t>
        </r>
      </text>
    </comment>
    <comment ref="A200" authorId="0" shapeId="0" xr:uid="{55499A9A-83EE-4C93-99C2-27EEE3D18B30}">
      <text>
        <r>
          <rPr>
            <sz val="9"/>
            <color rgb="FF000000"/>
            <rFont val="Tahoma"/>
            <family val="2"/>
          </rPr>
          <t xml:space="preserve">Før 2020 er tall for grunnkrets Nessane regnet med under K-4640 Sogndal. Fra 2020 tilhører grunnkretsen 4638 Høyanger.
</t>
        </r>
      </text>
    </comment>
    <comment ref="A202" authorId="0" shapeId="0" xr:uid="{3B9A5F38-42E4-4947-A57A-30DEEF617FFA}">
      <text>
        <r>
          <rPr>
            <sz val="9"/>
            <color rgb="FF000000"/>
            <rFont val="Tahoma"/>
            <family val="2"/>
          </rPr>
          <t xml:space="preserve">Før 2020 er tall for grunnkrets Nessane regnet med under K-4640 Sogndal. Fra 2020 tilhører grunnkretsen 4638 Høyanger.
</t>
        </r>
      </text>
    </comment>
    <comment ref="A211" authorId="0" shapeId="0" xr:uid="{F91259A8-A2FA-4119-A8D8-40795562F698}">
      <text>
        <r>
          <rPr>
            <sz val="9"/>
            <color rgb="FF000000"/>
            <rFont val="Tahoma"/>
            <family val="2"/>
          </rPr>
          <t xml:space="preserve">Før 2020 er tall for grunnkretsene Totland, Bryggja og Maurstad regnet med under K-4602 Kinn. Fra 2020 tilhører grunnkretsene 4649 Stad.
</t>
        </r>
      </text>
    </comment>
    <comment ref="A216" authorId="0" shapeId="0" xr:uid="{CC82F2FB-C0C3-410C-9575-BBDC62211468}">
      <text>
        <r>
          <rPr>
            <sz val="9"/>
            <color rgb="FF000000"/>
            <rFont val="Tahoma"/>
            <family val="2"/>
          </rPr>
          <t xml:space="preserve">Før 2020 er tall for grunnkrets Orten regnet med under K-1507 Ålesund. Fra 2020 tilhører grunnkretsen 1547 Aukra.
</t>
        </r>
      </text>
    </comment>
    <comment ref="A222" authorId="0" shapeId="0" xr:uid="{AD3CAD92-3379-4887-9D1A-9B5CF47D8426}">
      <text>
        <r>
          <rPr>
            <sz val="9"/>
            <color rgb="FF000000"/>
            <rFont val="Tahoma"/>
            <family val="2"/>
          </rPr>
          <t xml:space="preserve">Før 2020 er tall for grunnkretsene Bjørke og Viddalen regnet med under K-1520 Ørsta. Fra 2020 tilhører grunnkretsene 1577 Volda.
</t>
        </r>
      </text>
    </comment>
    <comment ref="A229" authorId="0" shapeId="0" xr:uid="{603490AB-4F45-42F3-A23C-691929AC99D9}">
      <text>
        <r>
          <rPr>
            <sz val="9"/>
            <color rgb="FF000000"/>
            <rFont val="Tahoma"/>
            <family val="2"/>
          </rPr>
          <t xml:space="preserve">Før 2020 er tall for grunnkrets Orten regnet med under K-1507 Ålesund. Fra 2020 tilhører grunnkretsen 1547 Aukra.
</t>
        </r>
      </text>
    </comment>
    <comment ref="A237" authorId="0" shapeId="0" xr:uid="{B7F987D1-AB9E-4CFF-8690-11C0CE500E49}">
      <text>
        <r>
          <rPr>
            <sz val="9"/>
            <color rgb="FF000000"/>
            <rFont val="Tahoma"/>
            <family val="2"/>
          </rPr>
          <t xml:space="preserve">Før 2020 er tall for grunnkretsene Bjørke og Viddalen regnet med under K-1520 Ørsta. Fra 2020 tilhører grunnkretsene 1577 Volda.
</t>
        </r>
      </text>
    </comment>
    <comment ref="A240" authorId="0" shapeId="0" xr:uid="{666DFE86-2492-49E8-874A-94543DAF959D}">
      <text>
        <r>
          <rPr>
            <sz val="9"/>
            <color rgb="FF000000"/>
            <rFont val="Tahoma"/>
            <family val="2"/>
          </rPr>
          <t xml:space="preserve">Hele tidsserien er beregnet ut fra kommunegrensene i 2020. Den tidligere kommunen Klæbu er dermed medregnet før 2020.
</t>
        </r>
      </text>
    </comment>
    <comment ref="A241" authorId="0" shapeId="0" xr:uid="{9DD021F6-0600-409C-AA88-B4466064E2AE}">
      <text>
        <r>
          <rPr>
            <sz val="9"/>
            <color rgb="FF000000"/>
            <rFont val="Tahoma"/>
            <family val="2"/>
          </rPr>
          <t xml:space="preserve">Før 2020 er tall for grunnkrets Verrabotn regnet med under K-5006 Steinkjer. Fra 2020 tilhører grunnkretsen 5054 Indre Fosen.
</t>
        </r>
      </text>
    </comment>
    <comment ref="A242" authorId="0" shapeId="0" xr:uid="{D37DDF33-39C1-486D-9365-568E687E1CD3}">
      <text>
        <r>
          <rPr>
            <sz val="9"/>
            <color rgb="FF000000"/>
            <rFont val="Tahoma"/>
            <family val="2"/>
          </rPr>
          <t xml:space="preserve">Før 2020 er tall for grunnkrets Lund regnet med under K-5060 Nærøysund. Fra 2020 tilhører grunnkretsen 5007 Namsos.
</t>
        </r>
      </text>
    </comment>
    <comment ref="A270" authorId="0" shapeId="0" xr:uid="{247A333D-339A-409F-9042-7586D194070C}">
      <text>
        <r>
          <rPr>
            <sz val="9"/>
            <color rgb="FF000000"/>
            <rFont val="Tahoma"/>
            <family val="2"/>
          </rPr>
          <t xml:space="preserve">Før 2020 er tall for grunnkrets Verrabotn regnet med under K-5006 Steinkjer. Fra 2020 tilhører grunnkretsen 5054 Indre Fosen.
</t>
        </r>
      </text>
    </comment>
    <comment ref="A271" authorId="0" shapeId="0" xr:uid="{6C692351-2264-4203-B7B7-375442C2EBBB}">
      <text>
        <r>
          <rPr>
            <sz val="9"/>
            <color rgb="FF000000"/>
            <rFont val="Tahoma"/>
            <family val="2"/>
          </rPr>
          <t xml:space="preserve">5012 Snillfjord ble 1.1.2020 delt mellom de nye kommunene 5055 Heim, 5056 Hitra og 5059 Orkland. Denne tabellen viser ikke historiske tall for disse nye kommunene. Tall for 5012 Snillfjord før 2020 finnes under valget 'Kommuner 2018-2019'.
</t>
        </r>
      </text>
    </comment>
    <comment ref="A272" authorId="0" shapeId="0" xr:uid="{4F450F44-32A6-4579-852E-17CA206D61E6}">
      <text>
        <r>
          <rPr>
            <sz val="9"/>
            <color rgb="FF000000"/>
            <rFont val="Tahoma"/>
            <family val="2"/>
          </rPr>
          <t xml:space="preserve">5012 Snillfjord ble 1.1.2020 delt mellom de nye kommunene 5055 Heim, 5056 Hitra og 5059 Orkland. Denne tabellen viser ikke historiske tall for disse nye kommunene. Tall for 5012 Snillfjord før 2020 finnes under valget 'Kommuner 2018-2019'.
</t>
        </r>
      </text>
    </comment>
    <comment ref="A275" authorId="0" shapeId="0" xr:uid="{AD5675F2-E3F1-4A1F-AADE-6A1094801214}">
      <text>
        <r>
          <rPr>
            <sz val="9"/>
            <color rgb="FF000000"/>
            <rFont val="Tahoma"/>
            <family val="2"/>
          </rPr>
          <t xml:space="preserve">5012 Snillfjord ble 1.1.2020 delt mellom de nye kommunene 5055 Heim, 5056 Hitra og 5059 Orkland. Denne tabellen viser ikke historiske tall for disse nye kommunene. Tall for 5012 Snillfjord før 2020 finnes under valget 'Kommuner 2018-2019'.
</t>
        </r>
      </text>
    </comment>
    <comment ref="A276" authorId="0" shapeId="0" xr:uid="{CACA320E-4005-40E4-BD66-4A0B6822E9DB}">
      <text>
        <r>
          <rPr>
            <sz val="9"/>
            <color rgb="FF000000"/>
            <rFont val="Tahoma"/>
            <family val="2"/>
          </rPr>
          <t xml:space="preserve">Før 2020 er tall for grunnkrets Lund regnet med under K-5060 Nærøysund. Fra 2020 tilhører grunnkretsen 5007 Namsos.
</t>
        </r>
      </text>
    </comment>
    <comment ref="A279" authorId="0" shapeId="0" xr:uid="{A9944E8B-7E6B-42D2-859F-3C735D7FD844}">
      <text>
        <r>
          <rPr>
            <sz val="9"/>
            <color rgb="FF000000"/>
            <rFont val="Tahoma"/>
            <family val="2"/>
          </rPr>
          <t xml:space="preserve">1850 Tysfjord ble 1.1.2020 delt mellom de nye kommunene 1806 Narvik og 1875 Hamarøy. Denne tabellen viser ikke historiske tall for disse nye kommunene. Tall for 1850 Tysfjord, 1849 Hamarøy, 1854 Ballangen og 1805 Narvik før 2020 finnes under valget 'Kommuner 2018-2019'.
</t>
        </r>
      </text>
    </comment>
    <comment ref="A318" authorId="0" shapeId="0" xr:uid="{B38A51D5-CB4A-469A-B4BA-D7CFFF3E04D6}">
      <text>
        <r>
          <rPr>
            <sz val="9"/>
            <color rgb="FF000000"/>
            <rFont val="Tahoma"/>
            <family val="2"/>
          </rPr>
          <t xml:space="preserve">1850 Tysfjord ble 1.1.2020 delt mellom de nye kommunene 1806 Narvik og 1875 Hamarøy. Denne tabellen viser ikke historiske tall for disse nye kommunene. Tall for 1850 Tysfjord, 1849 Hamarøy, 1854 Ballangen og 1805 Narvik før 2020 finnes under valget 'Kommuner 2018-2019'.
</t>
        </r>
      </text>
    </comment>
    <comment ref="A360" authorId="0" shapeId="0" xr:uid="{ECBD0A41-D90C-4CC6-9E81-E50C0F6FD840}">
      <text>
        <r>
          <rPr>
            <sz val="9"/>
            <color rgb="FF000000"/>
            <rFont val="Tahoma"/>
            <family val="2"/>
          </rPr>
          <t xml:space="preserve">Her inngår kommuner som er blitt splittet, og som derfor kan ikke summeres opp til en av de nåværende kommunene. Bruk knappen 'Velg verdier fra gruppe' om du ønsker å se tall for hver av de delte kommunene.
</t>
        </r>
      </text>
    </comment>
  </commentList>
</comments>
</file>

<file path=xl/sharedStrings.xml><?xml version="1.0" encoding="utf-8"?>
<sst xmlns="http://schemas.openxmlformats.org/spreadsheetml/2006/main" count="4063" uniqueCount="2728">
  <si>
    <t>Biogassproduksjon (KWh)</t>
  </si>
  <si>
    <t>Hjelpetabeller</t>
  </si>
  <si>
    <t>Kommunenavn</t>
  </si>
  <si>
    <t>Husdyrgjødsel</t>
  </si>
  <si>
    <t>Matavfall</t>
  </si>
  <si>
    <t>Halm</t>
  </si>
  <si>
    <t>Avløpsslam</t>
  </si>
  <si>
    <t>Biogass (GWh)</t>
  </si>
  <si>
    <t>Befolkning</t>
  </si>
  <si>
    <t>Dekar korn</t>
  </si>
  <si>
    <t>Alstahaug</t>
  </si>
  <si>
    <t>Alta</t>
  </si>
  <si>
    <t>Alvdal</t>
  </si>
  <si>
    <t>Alver</t>
  </si>
  <si>
    <t>Andøy</t>
  </si>
  <si>
    <t>Aremark</t>
  </si>
  <si>
    <t>Arendal</t>
  </si>
  <si>
    <t>Asker</t>
  </si>
  <si>
    <t>Askvoll</t>
  </si>
  <si>
    <t>Askøy</t>
  </si>
  <si>
    <t>Aukra</t>
  </si>
  <si>
    <t>Aure</t>
  </si>
  <si>
    <t>Aurland</t>
  </si>
  <si>
    <t>Aurskog-Høland</t>
  </si>
  <si>
    <t>Austevoll</t>
  </si>
  <si>
    <t>Austrheim</t>
  </si>
  <si>
    <t>Averøy</t>
  </si>
  <si>
    <t>Balsfjord</t>
  </si>
  <si>
    <t>Bamble</t>
  </si>
  <si>
    <t>Bardu</t>
  </si>
  <si>
    <t>Beiarn</t>
  </si>
  <si>
    <t>Bergen</t>
  </si>
  <si>
    <t>Berlevåg</t>
  </si>
  <si>
    <t>Bindal</t>
  </si>
  <si>
    <t>Birkenes</t>
  </si>
  <si>
    <t>Bjerkreim</t>
  </si>
  <si>
    <t>Bjørnafjorden</t>
  </si>
  <si>
    <t>Bodø</t>
  </si>
  <si>
    <t>Bokn</t>
  </si>
  <si>
    <t>Bremanger</t>
  </si>
  <si>
    <t>Brønnøy</t>
  </si>
  <si>
    <t>Bygland</t>
  </si>
  <si>
    <t>Bykle</t>
  </si>
  <si>
    <t>Bærum</t>
  </si>
  <si>
    <t>Bø</t>
  </si>
  <si>
    <t>Bømlo</t>
  </si>
  <si>
    <t>Båtsfjord</t>
  </si>
  <si>
    <t>Deatnu - Tana</t>
  </si>
  <si>
    <t>Dovre</t>
  </si>
  <si>
    <t>Drammen</t>
  </si>
  <si>
    <t>Drangedal</t>
  </si>
  <si>
    <t>Dyrøy</t>
  </si>
  <si>
    <t>Dønna</t>
  </si>
  <si>
    <t>Eidfjord</t>
  </si>
  <si>
    <t>Eidskog</t>
  </si>
  <si>
    <t>Eidsvoll</t>
  </si>
  <si>
    <t>Eigersund</t>
  </si>
  <si>
    <t>Elverum</t>
  </si>
  <si>
    <t>Enebakk</t>
  </si>
  <si>
    <t>Engerdal</t>
  </si>
  <si>
    <t>Etne</t>
  </si>
  <si>
    <t>Etnedal</t>
  </si>
  <si>
    <t>Evenes - Evenássi</t>
  </si>
  <si>
    <t>Evje og Hornnes</t>
  </si>
  <si>
    <t>Farsund</t>
  </si>
  <si>
    <t>Fauske - Fuosko</t>
  </si>
  <si>
    <t>Fedje</t>
  </si>
  <si>
    <t>Fitjar</t>
  </si>
  <si>
    <t>Fjaler</t>
  </si>
  <si>
    <t>Fjord</t>
  </si>
  <si>
    <t>Flakstad</t>
  </si>
  <si>
    <t>Flatanger</t>
  </si>
  <si>
    <t>Flekkefjord</t>
  </si>
  <si>
    <t>Flesberg</t>
  </si>
  <si>
    <t>Flå</t>
  </si>
  <si>
    <t>Folldal</t>
  </si>
  <si>
    <t>Fredrikstad</t>
  </si>
  <si>
    <t>Frogn</t>
  </si>
  <si>
    <t>Froland</t>
  </si>
  <si>
    <t>Frosta</t>
  </si>
  <si>
    <t>Frøya</t>
  </si>
  <si>
    <t>Fyresdal</t>
  </si>
  <si>
    <t>Færder</t>
  </si>
  <si>
    <t>Gáivuotna - Kåfjord - Kaivuono</t>
  </si>
  <si>
    <t>Gamvik</t>
  </si>
  <si>
    <t>Gausdal</t>
  </si>
  <si>
    <t>Gildeskål</t>
  </si>
  <si>
    <t>Giske</t>
  </si>
  <si>
    <t>Gjemnes</t>
  </si>
  <si>
    <t>Gjerdrum</t>
  </si>
  <si>
    <t>Gjerstad</t>
  </si>
  <si>
    <t>Gjesdal</t>
  </si>
  <si>
    <t>Gjøvik</t>
  </si>
  <si>
    <t>Gloppen</t>
  </si>
  <si>
    <t>Gol</t>
  </si>
  <si>
    <t>Gran</t>
  </si>
  <si>
    <t>Grane</t>
  </si>
  <si>
    <t>Gratangen</t>
  </si>
  <si>
    <t>Grimstad</t>
  </si>
  <si>
    <t>Grong</t>
  </si>
  <si>
    <t>Grue</t>
  </si>
  <si>
    <t>Gulen</t>
  </si>
  <si>
    <t>Guovdageaidnu - Kautokeino</t>
  </si>
  <si>
    <t>Hadsel</t>
  </si>
  <si>
    <t>Halden</t>
  </si>
  <si>
    <t>Hamar</t>
  </si>
  <si>
    <t>Hamarøy</t>
  </si>
  <si>
    <t>Hammerfest</t>
  </si>
  <si>
    <t>Hareid</t>
  </si>
  <si>
    <t>Harstad</t>
  </si>
  <si>
    <t>Hasvik</t>
  </si>
  <si>
    <t>Hattfjelldal</t>
  </si>
  <si>
    <t>Haugesund</t>
  </si>
  <si>
    <t>Heim</t>
  </si>
  <si>
    <t>Hemnes</t>
  </si>
  <si>
    <t>Hemsedal</t>
  </si>
  <si>
    <t>Herøy (Møre og Romsdal)</t>
  </si>
  <si>
    <t>Herøy (Nordland)</t>
  </si>
  <si>
    <t>Hitra</t>
  </si>
  <si>
    <t>Hjartdal</t>
  </si>
  <si>
    <t>Hjelmeland</t>
  </si>
  <si>
    <t>Hol</t>
  </si>
  <si>
    <t>Hole</t>
  </si>
  <si>
    <t>Holmestrand</t>
  </si>
  <si>
    <t>Holtålen</t>
  </si>
  <si>
    <t>Horten</t>
  </si>
  <si>
    <t>Hurdal</t>
  </si>
  <si>
    <t>Hustadvika</t>
  </si>
  <si>
    <t>Hvaler</t>
  </si>
  <si>
    <t>Hyllestad</t>
  </si>
  <si>
    <t>Hægebostad</t>
  </si>
  <si>
    <t>Høyanger</t>
  </si>
  <si>
    <t>Høylandet</t>
  </si>
  <si>
    <t>Hå</t>
  </si>
  <si>
    <t>Ibestad</t>
  </si>
  <si>
    <t>Inderøy</t>
  </si>
  <si>
    <t>Indre Fosen</t>
  </si>
  <si>
    <t>Indre Østfold</t>
  </si>
  <si>
    <t>Iveland</t>
  </si>
  <si>
    <t>Jevnaker</t>
  </si>
  <si>
    <t>Kárásjohka - Karasjok</t>
  </si>
  <si>
    <t>Karlsøy</t>
  </si>
  <si>
    <t>Karmøy</t>
  </si>
  <si>
    <t>Kinn</t>
  </si>
  <si>
    <t>Klepp</t>
  </si>
  <si>
    <t>Kongsberg</t>
  </si>
  <si>
    <t>Kongsvinger</t>
  </si>
  <si>
    <t>Kragerø</t>
  </si>
  <si>
    <t>Kristiansand</t>
  </si>
  <si>
    <t>Kristiansund</t>
  </si>
  <si>
    <t>Krødsherad</t>
  </si>
  <si>
    <t>Kvam</t>
  </si>
  <si>
    <t>Kvinesdal</t>
  </si>
  <si>
    <t>Kvinnherad</t>
  </si>
  <si>
    <t>Kviteseid</t>
  </si>
  <si>
    <t>Kvitsøy</t>
  </si>
  <si>
    <t>Kvæfjord</t>
  </si>
  <si>
    <t>Kvænangen</t>
  </si>
  <si>
    <t>Larvik</t>
  </si>
  <si>
    <t>Lebesby</t>
  </si>
  <si>
    <t>Leirfjord</t>
  </si>
  <si>
    <t>Leka</t>
  </si>
  <si>
    <t>Lesja</t>
  </si>
  <si>
    <t>Levanger</t>
  </si>
  <si>
    <t>Lier</t>
  </si>
  <si>
    <t>Lierne</t>
  </si>
  <si>
    <t>Lillehammer</t>
  </si>
  <si>
    <t>Lillesand</t>
  </si>
  <si>
    <t>Lillestrøm</t>
  </si>
  <si>
    <t>Lindesnes</t>
  </si>
  <si>
    <t>Loabák - Lavangen</t>
  </si>
  <si>
    <t>Lom</t>
  </si>
  <si>
    <t>Loppa</t>
  </si>
  <si>
    <t>Lund</t>
  </si>
  <si>
    <t>Lunner</t>
  </si>
  <si>
    <t>Lurøy</t>
  </si>
  <si>
    <t>Luster</t>
  </si>
  <si>
    <t>Lyngdal</t>
  </si>
  <si>
    <t>Lyngen</t>
  </si>
  <si>
    <t>Lærdal</t>
  </si>
  <si>
    <t>Lødingen</t>
  </si>
  <si>
    <t>Lørenskog</t>
  </si>
  <si>
    <t>Løten</t>
  </si>
  <si>
    <t>Malvik</t>
  </si>
  <si>
    <t>Marker</t>
  </si>
  <si>
    <t>Masfjorden</t>
  </si>
  <si>
    <t>Melhus</t>
  </si>
  <si>
    <t>Meløy</t>
  </si>
  <si>
    <t>Meråker</t>
  </si>
  <si>
    <t>Midtre Gauldal</t>
  </si>
  <si>
    <t>Midt-Telemark</t>
  </si>
  <si>
    <t>Modalen</t>
  </si>
  <si>
    <t>Modum</t>
  </si>
  <si>
    <t>Molde</t>
  </si>
  <si>
    <t>Moskenes</t>
  </si>
  <si>
    <t>Moss</t>
  </si>
  <si>
    <t>Målselv</t>
  </si>
  <si>
    <t>Måsøy</t>
  </si>
  <si>
    <t>Namsos</t>
  </si>
  <si>
    <t>Namsskogan</t>
  </si>
  <si>
    <t>Nannestad</t>
  </si>
  <si>
    <t>Narvik</t>
  </si>
  <si>
    <t>Nes</t>
  </si>
  <si>
    <t>Nesbyen</t>
  </si>
  <si>
    <t>Nesna</t>
  </si>
  <si>
    <t>Nesodden</t>
  </si>
  <si>
    <t>Nissedal</t>
  </si>
  <si>
    <t>Nittedal</t>
  </si>
  <si>
    <t>Nome</t>
  </si>
  <si>
    <t>Nord-Aurdal</t>
  </si>
  <si>
    <t>Nord-Fron</t>
  </si>
  <si>
    <t>Nordkapp</t>
  </si>
  <si>
    <t>Nord-Odal</t>
  </si>
  <si>
    <t>Nordre Follo</t>
  </si>
  <si>
    <t>Nordre Land</t>
  </si>
  <si>
    <t>Nordreisa</t>
  </si>
  <si>
    <t>Nore og Uvdal</t>
  </si>
  <si>
    <t>Notodden</t>
  </si>
  <si>
    <t>Nærøysund</t>
  </si>
  <si>
    <t>Oppdal</t>
  </si>
  <si>
    <t>Orkland</t>
  </si>
  <si>
    <t>Os</t>
  </si>
  <si>
    <t>Osen</t>
  </si>
  <si>
    <t>Oslo</t>
  </si>
  <si>
    <t>Osterøy</t>
  </si>
  <si>
    <t>Overhalla</t>
  </si>
  <si>
    <t>Porsanger - Porsángu - Porsanki </t>
  </si>
  <si>
    <t>Porsgrunn</t>
  </si>
  <si>
    <t>Raarvihke - Røyrvik</t>
  </si>
  <si>
    <t>Rakkestad</t>
  </si>
  <si>
    <t>Rana</t>
  </si>
  <si>
    <t>Randaberg</t>
  </si>
  <si>
    <t>Rauma</t>
  </si>
  <si>
    <t>Rendalen</t>
  </si>
  <si>
    <t>Rennebu</t>
  </si>
  <si>
    <t>Rindal</t>
  </si>
  <si>
    <t>Ringebu</t>
  </si>
  <si>
    <t>Ringerike</t>
  </si>
  <si>
    <t>Ringsaker</t>
  </si>
  <si>
    <t>Risør</t>
  </si>
  <si>
    <t>Rollag</t>
  </si>
  <si>
    <t>Rælingen</t>
  </si>
  <si>
    <t>Rødøy</t>
  </si>
  <si>
    <t>Røros</t>
  </si>
  <si>
    <t>Røst</t>
  </si>
  <si>
    <t>Råde</t>
  </si>
  <si>
    <t>Salangen</t>
  </si>
  <si>
    <t>Saltdal</t>
  </si>
  <si>
    <t>Samnanger</t>
  </si>
  <si>
    <t>Sande</t>
  </si>
  <si>
    <t>Sandefjord</t>
  </si>
  <si>
    <t>Sandnes</t>
  </si>
  <si>
    <t>Sarpsborg</t>
  </si>
  <si>
    <t>Sauda</t>
  </si>
  <si>
    <t>Sel</t>
  </si>
  <si>
    <t>Selbu</t>
  </si>
  <si>
    <t>Seljord</t>
  </si>
  <si>
    <t>Senja</t>
  </si>
  <si>
    <t>Sigdal</t>
  </si>
  <si>
    <t>Siljan</t>
  </si>
  <si>
    <t>Sirdal</t>
  </si>
  <si>
    <t>Skaun</t>
  </si>
  <si>
    <t>Skien</t>
  </si>
  <si>
    <t>Skiptvet</t>
  </si>
  <si>
    <t>Skjervøy</t>
  </si>
  <si>
    <t>Skjåk</t>
  </si>
  <si>
    <t>Snåase - Snåsa</t>
  </si>
  <si>
    <t>Sogndal</t>
  </si>
  <si>
    <t>Sokndal</t>
  </si>
  <si>
    <t>Sola</t>
  </si>
  <si>
    <t>Solund</t>
  </si>
  <si>
    <t>Sortland - Suortá</t>
  </si>
  <si>
    <t>Stad</t>
  </si>
  <si>
    <t>Stange</t>
  </si>
  <si>
    <t>Stavanger</t>
  </si>
  <si>
    <t>Steigen</t>
  </si>
  <si>
    <t>Steinkjer</t>
  </si>
  <si>
    <t>Stjørdal</t>
  </si>
  <si>
    <t>Stord</t>
  </si>
  <si>
    <t>Stor-Elvdal</t>
  </si>
  <si>
    <t>Storfjord - Omasvuotna - Omasvuono</t>
  </si>
  <si>
    <t>Strand</t>
  </si>
  <si>
    <t>Stranda</t>
  </si>
  <si>
    <t>Stryn</t>
  </si>
  <si>
    <t>Sula</t>
  </si>
  <si>
    <t>Suldal</t>
  </si>
  <si>
    <t>Sunndal</t>
  </si>
  <si>
    <t>Sunnfjord</t>
  </si>
  <si>
    <t>Surnadal</t>
  </si>
  <si>
    <t>Sveio</t>
  </si>
  <si>
    <t>Sykkylven</t>
  </si>
  <si>
    <t>Sømna</t>
  </si>
  <si>
    <t>Søndre Land</t>
  </si>
  <si>
    <t>Sør-Aurdal</t>
  </si>
  <si>
    <t>Sørfold</t>
  </si>
  <si>
    <t>Sør-Fron</t>
  </si>
  <si>
    <t>Sør-Odal</t>
  </si>
  <si>
    <t>Sørreisa</t>
  </si>
  <si>
    <t>Sør-Varanger</t>
  </si>
  <si>
    <t>Time</t>
  </si>
  <si>
    <t>Tingvoll</t>
  </si>
  <si>
    <t>Tinn</t>
  </si>
  <si>
    <t>Tjeldsund</t>
  </si>
  <si>
    <t>Tokke</t>
  </si>
  <si>
    <t>Tolga</t>
  </si>
  <si>
    <t>Tromsø</t>
  </si>
  <si>
    <t>Trondheim</t>
  </si>
  <si>
    <t>Trysil</t>
  </si>
  <si>
    <t>Træna</t>
  </si>
  <si>
    <t>Tvedestrand</t>
  </si>
  <si>
    <t>Tydal</t>
  </si>
  <si>
    <t>Tynset</t>
  </si>
  <si>
    <t>Tysnes</t>
  </si>
  <si>
    <t>Tysvær</t>
  </si>
  <si>
    <t>Tønsberg</t>
  </si>
  <si>
    <t>Ullensaker</t>
  </si>
  <si>
    <t>Ullensvang</t>
  </si>
  <si>
    <t>Ulstein</t>
  </si>
  <si>
    <t>Ulvik</t>
  </si>
  <si>
    <t>Unjárga - Nesseby</t>
  </si>
  <si>
    <t>Utsira</t>
  </si>
  <si>
    <t>Vadsø</t>
  </si>
  <si>
    <t>Vaksdal</t>
  </si>
  <si>
    <t>Valle</t>
  </si>
  <si>
    <t>Vang</t>
  </si>
  <si>
    <t>Vanylven</t>
  </si>
  <si>
    <t>Vardø</t>
  </si>
  <si>
    <t>Vefsn</t>
  </si>
  <si>
    <t>Vega</t>
  </si>
  <si>
    <t>Vegårshei</t>
  </si>
  <si>
    <t>Vennesla</t>
  </si>
  <si>
    <t>Verdal</t>
  </si>
  <si>
    <t>Vestby</t>
  </si>
  <si>
    <t>Vestnes</t>
  </si>
  <si>
    <t>Vestre Slidre</t>
  </si>
  <si>
    <t>Vestre Toten</t>
  </si>
  <si>
    <t>Vestvågøy</t>
  </si>
  <si>
    <t>Vevelstad</t>
  </si>
  <si>
    <t>Vik</t>
  </si>
  <si>
    <t>Vindafjord</t>
  </si>
  <si>
    <t>Vinje</t>
  </si>
  <si>
    <t>Volda</t>
  </si>
  <si>
    <t>Voss</t>
  </si>
  <si>
    <t>Værøy</t>
  </si>
  <si>
    <t>Vågan</t>
  </si>
  <si>
    <t>Vågå</t>
  </si>
  <si>
    <t>Våler (Innlandet)</t>
  </si>
  <si>
    <t>Våler (Viken)</t>
  </si>
  <si>
    <t>Øksnes</t>
  </si>
  <si>
    <t>Ørland</t>
  </si>
  <si>
    <t>Ørsta</t>
  </si>
  <si>
    <t>Østre Toten</t>
  </si>
  <si>
    <t>Øvre Eiker</t>
  </si>
  <si>
    <t>Øyer</t>
  </si>
  <si>
    <t>Øygarden</t>
  </si>
  <si>
    <t>Øystre Slidre</t>
  </si>
  <si>
    <t>Åfjord</t>
  </si>
  <si>
    <t>Ål</t>
  </si>
  <si>
    <t>Ålesund</t>
  </si>
  <si>
    <t>Åmli</t>
  </si>
  <si>
    <t>Åmot</t>
  </si>
  <si>
    <t>Årdal</t>
  </si>
  <si>
    <t>Ås</t>
  </si>
  <si>
    <t>Åseral</t>
  </si>
  <si>
    <t>Åsnes</t>
  </si>
  <si>
    <t>IMPORT KOMMUNESTATISTIKKEN</t>
  </si>
  <si>
    <t>Storfe i alt</t>
  </si>
  <si>
    <t>Kyr i alt</t>
  </si>
  <si>
    <t>Melkekyr</t>
  </si>
  <si>
    <t>Ammekyr</t>
  </si>
  <si>
    <t>Andre storfe</t>
  </si>
  <si>
    <t>Sau</t>
  </si>
  <si>
    <t>Melkegeit</t>
  </si>
  <si>
    <t>Avlssvin</t>
  </si>
  <si>
    <t>Høner</t>
  </si>
  <si>
    <t>Kommunenummer</t>
  </si>
  <si>
    <t>1119 Hå</t>
  </si>
  <si>
    <t>29 219</t>
  </si>
  <si>
    <t>9 892</t>
  </si>
  <si>
    <t>8 563</t>
  </si>
  <si>
    <t>1 329</t>
  </si>
  <si>
    <t>19 327</t>
  </si>
  <si>
    <t>13 646</t>
  </si>
  <si>
    <t>7 519</t>
  </si>
  <si>
    <t>111 065</t>
  </si>
  <si>
    <t>5006 Steinkjer</t>
  </si>
  <si>
    <t>19 418</t>
  </si>
  <si>
    <t>6 613</t>
  </si>
  <si>
    <t>4 593</t>
  </si>
  <si>
    <t>2 020</t>
  </si>
  <si>
    <t>12 805</t>
  </si>
  <si>
    <t>5 876</t>
  </si>
  <si>
    <t>1 190</t>
  </si>
  <si>
    <t>247 507</t>
  </si>
  <si>
    <t>1120 Klepp</t>
  </si>
  <si>
    <t>17 128</t>
  </si>
  <si>
    <t>5 829</t>
  </si>
  <si>
    <t>5 113</t>
  </si>
  <si>
    <t>11 299</t>
  </si>
  <si>
    <t>3 130</t>
  </si>
  <si>
    <t>4 750</t>
  </si>
  <si>
    <t>255 804</t>
  </si>
  <si>
    <t>3411 Ringsaker</t>
  </si>
  <si>
    <t>16 713</t>
  </si>
  <si>
    <t>6 229</t>
  </si>
  <si>
    <t>3 224</t>
  </si>
  <si>
    <t>3 005</t>
  </si>
  <si>
    <t>10 484</t>
  </si>
  <si>
    <t>8 774</t>
  </si>
  <si>
    <t>4 585</t>
  </si>
  <si>
    <t>126 779</t>
  </si>
  <si>
    <t>5037 Levanger</t>
  </si>
  <si>
    <t>15 376</t>
  </si>
  <si>
    <t>4 947</t>
  </si>
  <si>
    <t>3 371</t>
  </si>
  <si>
    <t>1 576</t>
  </si>
  <si>
    <t>10 429</t>
  </si>
  <si>
    <t>4 458</t>
  </si>
  <si>
    <t>4 644</t>
  </si>
  <si>
    <t>137 069</t>
  </si>
  <si>
    <t>1121 Time</t>
  </si>
  <si>
    <t>15 232</t>
  </si>
  <si>
    <t>5 598</t>
  </si>
  <si>
    <t>4 408</t>
  </si>
  <si>
    <t>9 634</t>
  </si>
  <si>
    <t>11 914</t>
  </si>
  <si>
    <t>2 902</t>
  </si>
  <si>
    <t>127 573</t>
  </si>
  <si>
    <t>1102 Sandnes</t>
  </si>
  <si>
    <t>13 636</t>
  </si>
  <si>
    <t>4 590</t>
  </si>
  <si>
    <t>3 757</t>
  </si>
  <si>
    <t>9 046</t>
  </si>
  <si>
    <t>17 268</t>
  </si>
  <si>
    <t>1 144</t>
  </si>
  <si>
    <t>78 559</t>
  </si>
  <si>
    <t>1579 Hustadvika</t>
  </si>
  <si>
    <t>12 499</t>
  </si>
  <si>
    <t>4 249</t>
  </si>
  <si>
    <t>3 698</t>
  </si>
  <si>
    <t>8 250</t>
  </si>
  <si>
    <t>5 366</t>
  </si>
  <si>
    <t>4647 Sunnfjord</t>
  </si>
  <si>
    <t>12 237</t>
  </si>
  <si>
    <t>4 508</t>
  </si>
  <si>
    <t>3 942</t>
  </si>
  <si>
    <t>7 729</t>
  </si>
  <si>
    <t>13 018</t>
  </si>
  <si>
    <t>5 239</t>
  </si>
  <si>
    <t>5059 Orkland</t>
  </si>
  <si>
    <t>11 789</t>
  </si>
  <si>
    <t>4 079</t>
  </si>
  <si>
    <t>3 546</t>
  </si>
  <si>
    <t>7 710</t>
  </si>
  <si>
    <t>2 501</t>
  </si>
  <si>
    <t>109 227</t>
  </si>
  <si>
    <t>1160 Vindafjord</t>
  </si>
  <si>
    <t>3 704</t>
  </si>
  <si>
    <t>2 889</t>
  </si>
  <si>
    <t>6 725</t>
  </si>
  <si>
    <t>17 440</t>
  </si>
  <si>
    <t>4 790</t>
  </si>
  <si>
    <t>1103 Stavanger</t>
  </si>
  <si>
    <t>10 345</t>
  </si>
  <si>
    <t>3 790</t>
  </si>
  <si>
    <t>2 788</t>
  </si>
  <si>
    <t>1 002</t>
  </si>
  <si>
    <t>6 555</t>
  </si>
  <si>
    <t>20 567</t>
  </si>
  <si>
    <t>1 250</t>
  </si>
  <si>
    <t>236 056</t>
  </si>
  <si>
    <t>3441 Gausdal</t>
  </si>
  <si>
    <t>9 156</t>
  </si>
  <si>
    <t>3 343</t>
  </si>
  <si>
    <t>2 180</t>
  </si>
  <si>
    <t>1 163</t>
  </si>
  <si>
    <t>5 813</t>
  </si>
  <si>
    <t>7 651</t>
  </si>
  <si>
    <t>5060 Nærøysund</t>
  </si>
  <si>
    <t>8 817</t>
  </si>
  <si>
    <t>3 103</t>
  </si>
  <si>
    <t>2 677</t>
  </si>
  <si>
    <t>5 714</t>
  </si>
  <si>
    <t>3 141</t>
  </si>
  <si>
    <t>11 115</t>
  </si>
  <si>
    <t>3407 Gjøvik</t>
  </si>
  <si>
    <t>8 499</t>
  </si>
  <si>
    <t>2 863</t>
  </si>
  <si>
    <t>1 686</t>
  </si>
  <si>
    <t>1 177</t>
  </si>
  <si>
    <t>5 636</t>
  </si>
  <si>
    <t>6 942</t>
  </si>
  <si>
    <t>1 192</t>
  </si>
  <si>
    <t>1114 Bjerkreim</t>
  </si>
  <si>
    <t>8 477</t>
  </si>
  <si>
    <t>3 068</t>
  </si>
  <si>
    <t>2 522</t>
  </si>
  <si>
    <t>5 409</t>
  </si>
  <si>
    <t>18 142</t>
  </si>
  <si>
    <t>15 246</t>
  </si>
  <si>
    <t>3442 Østre Toten</t>
  </si>
  <si>
    <t>8 469</t>
  </si>
  <si>
    <t>2 474</t>
  </si>
  <si>
    <t>1 196</t>
  </si>
  <si>
    <t>1 278</t>
  </si>
  <si>
    <t>5 995</t>
  </si>
  <si>
    <t>5 611</t>
  </si>
  <si>
    <t>112 613</t>
  </si>
  <si>
    <t>5057 Ørland</t>
  </si>
  <si>
    <t>8 343</t>
  </si>
  <si>
    <t>2 641</t>
  </si>
  <si>
    <t>2 029</t>
  </si>
  <si>
    <t>5 702</t>
  </si>
  <si>
    <t>3 559</t>
  </si>
  <si>
    <t>6 646</t>
  </si>
  <si>
    <t>3427 Tynset</t>
  </si>
  <si>
    <t>8 118</t>
  </si>
  <si>
    <t>2 759</t>
  </si>
  <si>
    <t>1 719</t>
  </si>
  <si>
    <t>1 040</t>
  </si>
  <si>
    <t>5 359</t>
  </si>
  <si>
    <t>5 485</t>
  </si>
  <si>
    <t>5038 Verdal</t>
  </si>
  <si>
    <t>8 066</t>
  </si>
  <si>
    <t>2 846</t>
  </si>
  <si>
    <t>1 839</t>
  </si>
  <si>
    <t>1 007</t>
  </si>
  <si>
    <t>5 220</t>
  </si>
  <si>
    <t>7 164</t>
  </si>
  <si>
    <t>2 933</t>
  </si>
  <si>
    <t>20 580</t>
  </si>
  <si>
    <t>5007 Namsos</t>
  </si>
  <si>
    <t>7 639</t>
  </si>
  <si>
    <t>2 824</t>
  </si>
  <si>
    <t>1 987</t>
  </si>
  <si>
    <t>4 815</t>
  </si>
  <si>
    <t>3 247</t>
  </si>
  <si>
    <t>47 610</t>
  </si>
  <si>
    <t>3446 Gran</t>
  </si>
  <si>
    <t>7 470</t>
  </si>
  <si>
    <t>2 426</t>
  </si>
  <si>
    <t>1 614</t>
  </si>
  <si>
    <t>5 044</t>
  </si>
  <si>
    <t>3 441</t>
  </si>
  <si>
    <t>15 133</t>
  </si>
  <si>
    <t>5027 Midtre Gauldal</t>
  </si>
  <si>
    <t>7 412</t>
  </si>
  <si>
    <t>2 689</t>
  </si>
  <si>
    <t>1 911</t>
  </si>
  <si>
    <t>4 723</t>
  </si>
  <si>
    <t>7 548</t>
  </si>
  <si>
    <t>8 629</t>
  </si>
  <si>
    <t>4621 Voss</t>
  </si>
  <si>
    <t>7 389</t>
  </si>
  <si>
    <t>2 944</t>
  </si>
  <si>
    <t>2 710</t>
  </si>
  <si>
    <t>4 445</t>
  </si>
  <si>
    <t>11 464</t>
  </si>
  <si>
    <t>8 401</t>
  </si>
  <si>
    <t>5054 Indre Fosen</t>
  </si>
  <si>
    <t>6 539</t>
  </si>
  <si>
    <t>2 435</t>
  </si>
  <si>
    <t>1 674</t>
  </si>
  <si>
    <t>4 104</t>
  </si>
  <si>
    <t>2 719</t>
  </si>
  <si>
    <t>11 899</t>
  </si>
  <si>
    <t>5035 Stjørdal</t>
  </si>
  <si>
    <t>6 400</t>
  </si>
  <si>
    <t>2 251</t>
  </si>
  <si>
    <t>1 337</t>
  </si>
  <si>
    <t>4 149</t>
  </si>
  <si>
    <t>2 150</t>
  </si>
  <si>
    <t>45 214</t>
  </si>
  <si>
    <t>1122 Gjesdal</t>
  </si>
  <si>
    <t>6 363</t>
  </si>
  <si>
    <t>2 312</t>
  </si>
  <si>
    <t>1 628</t>
  </si>
  <si>
    <t>4 051</t>
  </si>
  <si>
    <t>10 872</t>
  </si>
  <si>
    <t>7 543</t>
  </si>
  <si>
    <t>3432 Lesja</t>
  </si>
  <si>
    <t>6 319</t>
  </si>
  <si>
    <t>2 164</t>
  </si>
  <si>
    <t>1 455</t>
  </si>
  <si>
    <t>4 155</t>
  </si>
  <si>
    <t>7 381</t>
  </si>
  <si>
    <t>5047 Overhalla</t>
  </si>
  <si>
    <t>6 205</t>
  </si>
  <si>
    <t>1 890</t>
  </si>
  <si>
    <t>1 637</t>
  </si>
  <si>
    <t>4 315</t>
  </si>
  <si>
    <t>37 311</t>
  </si>
  <si>
    <t>4650 Gloppen</t>
  </si>
  <si>
    <t>6 043</t>
  </si>
  <si>
    <t>2 187</t>
  </si>
  <si>
    <t>2 045</t>
  </si>
  <si>
    <t>3 856</t>
  </si>
  <si>
    <t>5 365</t>
  </si>
  <si>
    <t>29 901</t>
  </si>
  <si>
    <t>1146 Tysvær</t>
  </si>
  <si>
    <t>6 002</t>
  </si>
  <si>
    <t>2 687</t>
  </si>
  <si>
    <t>1 159</t>
  </si>
  <si>
    <t>1 528</t>
  </si>
  <si>
    <t>3 315</t>
  </si>
  <si>
    <t>13 126</t>
  </si>
  <si>
    <t>20 497</t>
  </si>
  <si>
    <t>1812 Sømna</t>
  </si>
  <si>
    <t>5 879</t>
  </si>
  <si>
    <t>1 924</t>
  </si>
  <si>
    <t>1 655</t>
  </si>
  <si>
    <t>3 955</t>
  </si>
  <si>
    <t>14 876</t>
  </si>
  <si>
    <t>3439 Ringebu</t>
  </si>
  <si>
    <t>5 855</t>
  </si>
  <si>
    <t>2 189</t>
  </si>
  <si>
    <t>1 465</t>
  </si>
  <si>
    <t>3 666</t>
  </si>
  <si>
    <t>8 423</t>
  </si>
  <si>
    <t>7 455</t>
  </si>
  <si>
    <t>3014 Indre Østfold</t>
  </si>
  <si>
    <t>5 800</t>
  </si>
  <si>
    <t>1 864</t>
  </si>
  <si>
    <t>1 215</t>
  </si>
  <si>
    <t>3 936</t>
  </si>
  <si>
    <t>2 196</t>
  </si>
  <si>
    <t>181 834</t>
  </si>
  <si>
    <t>5058 Åfjord</t>
  </si>
  <si>
    <t>5 767</t>
  </si>
  <si>
    <t>2 066</t>
  </si>
  <si>
    <t>1 897</t>
  </si>
  <si>
    <t>3 701</t>
  </si>
  <si>
    <t>3 425</t>
  </si>
  <si>
    <t>45 104</t>
  </si>
  <si>
    <t>1124 Sola</t>
  </si>
  <si>
    <t>5 633</t>
  </si>
  <si>
    <t>1 763</t>
  </si>
  <si>
    <t>1 436</t>
  </si>
  <si>
    <t>3 870</t>
  </si>
  <si>
    <t>2 958</t>
  </si>
  <si>
    <t>1 234</t>
  </si>
  <si>
    <t>62 134</t>
  </si>
  <si>
    <t>3443 Vestre Toten</t>
  </si>
  <si>
    <t>5 604</t>
  </si>
  <si>
    <t>1 402</t>
  </si>
  <si>
    <t>4 202</t>
  </si>
  <si>
    <t>2 786</t>
  </si>
  <si>
    <t>30 019</t>
  </si>
  <si>
    <t>1566 Surnadal</t>
  </si>
  <si>
    <t>5 193</t>
  </si>
  <si>
    <t>1 783</t>
  </si>
  <si>
    <t>1 506</t>
  </si>
  <si>
    <t>3 410</t>
  </si>
  <si>
    <t>3 183</t>
  </si>
  <si>
    <t>15 026</t>
  </si>
  <si>
    <t>3803 Tønsberg</t>
  </si>
  <si>
    <t>5 058</t>
  </si>
  <si>
    <t>1 988</t>
  </si>
  <si>
    <t>1 182</t>
  </si>
  <si>
    <t>3 070</t>
  </si>
  <si>
    <t>1 683</t>
  </si>
  <si>
    <t>2 093</t>
  </si>
  <si>
    <t>36 916</t>
  </si>
  <si>
    <t>1506 Molde</t>
  </si>
  <si>
    <t>5 027</t>
  </si>
  <si>
    <t>1 863</t>
  </si>
  <si>
    <t>1 258</t>
  </si>
  <si>
    <t>3 164</t>
  </si>
  <si>
    <t>5 005</t>
  </si>
  <si>
    <t>2 026</t>
  </si>
  <si>
    <t>4206 Farsund</t>
  </si>
  <si>
    <t>5 019</t>
  </si>
  <si>
    <t>1 767</t>
  </si>
  <si>
    <t>3 252</t>
  </si>
  <si>
    <t>2 664</t>
  </si>
  <si>
    <t>9 127</t>
  </si>
  <si>
    <t>4617 Kvinnherad</t>
  </si>
  <si>
    <t>4 941</t>
  </si>
  <si>
    <t>1 840</t>
  </si>
  <si>
    <t>1 507</t>
  </si>
  <si>
    <t>3 101</t>
  </si>
  <si>
    <t>7 372</t>
  </si>
  <si>
    <t>7 676</t>
  </si>
  <si>
    <t>5021 Oppdal</t>
  </si>
  <si>
    <t>4 937</t>
  </si>
  <si>
    <t>1 825</t>
  </si>
  <si>
    <t>1 413</t>
  </si>
  <si>
    <t>3 112</t>
  </si>
  <si>
    <t>18 962</t>
  </si>
  <si>
    <t>15 027</t>
  </si>
  <si>
    <t>4651 Stryn</t>
  </si>
  <si>
    <t>4 928</t>
  </si>
  <si>
    <t>1 871</t>
  </si>
  <si>
    <t>1 700</t>
  </si>
  <si>
    <t>3 057</t>
  </si>
  <si>
    <t>5 006</t>
  </si>
  <si>
    <t>5028 Melhus</t>
  </si>
  <si>
    <t>4 906</t>
  </si>
  <si>
    <t>1 831</t>
  </si>
  <si>
    <t>1 181</t>
  </si>
  <si>
    <t>3 075</t>
  </si>
  <si>
    <t>29 195</t>
  </si>
  <si>
    <t>3435 Vågå</t>
  </si>
  <si>
    <t>4 679</t>
  </si>
  <si>
    <t>1 859</t>
  </si>
  <si>
    <t>1 412</t>
  </si>
  <si>
    <t>2 820</t>
  </si>
  <si>
    <t>4 774</t>
  </si>
  <si>
    <t>1101 Eigersund</t>
  </si>
  <si>
    <t>4 601</t>
  </si>
  <si>
    <t>1 817</t>
  </si>
  <si>
    <t>2 784</t>
  </si>
  <si>
    <t>13 622</t>
  </si>
  <si>
    <t>7 570</t>
  </si>
  <si>
    <t>3436 Nord-Fron</t>
  </si>
  <si>
    <t>4 528</t>
  </si>
  <si>
    <t>1 715</t>
  </si>
  <si>
    <t>1 069</t>
  </si>
  <si>
    <t>2 813</t>
  </si>
  <si>
    <t>5 875</t>
  </si>
  <si>
    <t>3438 Sør-Fron</t>
  </si>
  <si>
    <t>4 522</t>
  </si>
  <si>
    <t>1 684</t>
  </si>
  <si>
    <t>1 012</t>
  </si>
  <si>
    <t>2 838</t>
  </si>
  <si>
    <t>7 775</t>
  </si>
  <si>
    <t>7 508</t>
  </si>
  <si>
    <t>3448 Nordre Land</t>
  </si>
  <si>
    <t>4 457</t>
  </si>
  <si>
    <t>1 587</t>
  </si>
  <si>
    <t>2 870</t>
  </si>
  <si>
    <t>5 002</t>
  </si>
  <si>
    <t>7 616</t>
  </si>
  <si>
    <t>1813 Brønnøy</t>
  </si>
  <si>
    <t>4 358</t>
  </si>
  <si>
    <t>1 600</t>
  </si>
  <si>
    <t>2 758</t>
  </si>
  <si>
    <t>3 820</t>
  </si>
  <si>
    <t>14 851</t>
  </si>
  <si>
    <t>1507 Ålesund</t>
  </si>
  <si>
    <t>4 288</t>
  </si>
  <si>
    <t>1 398</t>
  </si>
  <si>
    <t>1 094</t>
  </si>
  <si>
    <t>2 525</t>
  </si>
  <si>
    <t>15 126</t>
  </si>
  <si>
    <t>5041 Snåsa</t>
  </si>
  <si>
    <t>4 282</t>
  </si>
  <si>
    <t>1 608</t>
  </si>
  <si>
    <t>1 137</t>
  </si>
  <si>
    <t>2 674</t>
  </si>
  <si>
    <t>1 949</t>
  </si>
  <si>
    <t>21 766</t>
  </si>
  <si>
    <t>4631 Alver</t>
  </si>
  <si>
    <t>4 239</t>
  </si>
  <si>
    <t>1 549</t>
  </si>
  <si>
    <t>1 173</t>
  </si>
  <si>
    <t>2 690</t>
  </si>
  <si>
    <t>15 187</t>
  </si>
  <si>
    <t>16 704</t>
  </si>
  <si>
    <t>3440 Øyer</t>
  </si>
  <si>
    <t>4 215</t>
  </si>
  <si>
    <t>1 518</t>
  </si>
  <si>
    <t>2 697</t>
  </si>
  <si>
    <t>3 055</t>
  </si>
  <si>
    <t>5061 Rindal</t>
  </si>
  <si>
    <t>4 120</t>
  </si>
  <si>
    <t>1 463</t>
  </si>
  <si>
    <t>1 385</t>
  </si>
  <si>
    <t>2 657</t>
  </si>
  <si>
    <t>1 739</t>
  </si>
  <si>
    <t>3426 Tolga</t>
  </si>
  <si>
    <t>4 107</t>
  </si>
  <si>
    <t>1 496</t>
  </si>
  <si>
    <t>1 391</t>
  </si>
  <si>
    <t>2 611</t>
  </si>
  <si>
    <t>3 088</t>
  </si>
  <si>
    <t>21 185</t>
  </si>
  <si>
    <t>3430 Os</t>
  </si>
  <si>
    <t>4 072</t>
  </si>
  <si>
    <t>1 430</t>
  </si>
  <si>
    <t>1 314</t>
  </si>
  <si>
    <t>2 642</t>
  </si>
  <si>
    <t>3 770</t>
  </si>
  <si>
    <t>5032 Selbu</t>
  </si>
  <si>
    <t>3 969</t>
  </si>
  <si>
    <t>1 543</t>
  </si>
  <si>
    <t>1 270</t>
  </si>
  <si>
    <t>2 282</t>
  </si>
  <si>
    <t>3431 Dovre</t>
  </si>
  <si>
    <t>3 959</t>
  </si>
  <si>
    <t>1 246</t>
  </si>
  <si>
    <t>2 713</t>
  </si>
  <si>
    <t>3 914</t>
  </si>
  <si>
    <t>4205 Lindesnes</t>
  </si>
  <si>
    <t>3 923</t>
  </si>
  <si>
    <t>1 432</t>
  </si>
  <si>
    <t>1 018</t>
  </si>
  <si>
    <t>2 491</t>
  </si>
  <si>
    <t>1 804</t>
  </si>
  <si>
    <t>7 853</t>
  </si>
  <si>
    <t>3016 Rakkestad</t>
  </si>
  <si>
    <t>1 425</t>
  </si>
  <si>
    <t>2 395</t>
  </si>
  <si>
    <t>27 344</t>
  </si>
  <si>
    <t>1520 Ørsta</t>
  </si>
  <si>
    <t>3 815</t>
  </si>
  <si>
    <t>1 399</t>
  </si>
  <si>
    <t>1 320</t>
  </si>
  <si>
    <t>2 416</t>
  </si>
  <si>
    <t>2 908</t>
  </si>
  <si>
    <t>6 341</t>
  </si>
  <si>
    <t>1820 Alstahaug</t>
  </si>
  <si>
    <t>3 748</t>
  </si>
  <si>
    <t>1 283</t>
  </si>
  <si>
    <t>2 465</t>
  </si>
  <si>
    <t>2 653</t>
  </si>
  <si>
    <t>2 248</t>
  </si>
  <si>
    <t>3413 Stange</t>
  </si>
  <si>
    <t>3 724</t>
  </si>
  <si>
    <t>1 352</t>
  </si>
  <si>
    <t>2 372</t>
  </si>
  <si>
    <t>1 176</t>
  </si>
  <si>
    <t>53 983</t>
  </si>
  <si>
    <t>3030 Lillestrøm</t>
  </si>
  <si>
    <t>3 714</t>
  </si>
  <si>
    <t>1 336</t>
  </si>
  <si>
    <t>2 378</t>
  </si>
  <si>
    <t>23 993</t>
  </si>
  <si>
    <t>1539 Rauma</t>
  </si>
  <si>
    <t>3 654</t>
  </si>
  <si>
    <t>1 407</t>
  </si>
  <si>
    <t>1 168</t>
  </si>
  <si>
    <t>2 247</t>
  </si>
  <si>
    <t>5 551</t>
  </si>
  <si>
    <t>3451 Nord-Aurdal</t>
  </si>
  <si>
    <t>3 627</t>
  </si>
  <si>
    <t>1 515</t>
  </si>
  <si>
    <t>2 112</t>
  </si>
  <si>
    <t>4 713</t>
  </si>
  <si>
    <t>1557 Gjemnes</t>
  </si>
  <si>
    <t>3 593</t>
  </si>
  <si>
    <t>2 343</t>
  </si>
  <si>
    <t>2 468</t>
  </si>
  <si>
    <t>3405 Lillehammer</t>
  </si>
  <si>
    <t>3 521</t>
  </si>
  <si>
    <t>1 262</t>
  </si>
  <si>
    <t>2 259</t>
  </si>
  <si>
    <t>3 794</t>
  </si>
  <si>
    <t>1577 Volda</t>
  </si>
  <si>
    <t>3 506</t>
  </si>
  <si>
    <t>1 242</t>
  </si>
  <si>
    <t>1 212</t>
  </si>
  <si>
    <t>2 264</t>
  </si>
  <si>
    <t>3 423</t>
  </si>
  <si>
    <t>3003 Sarpsborg</t>
  </si>
  <si>
    <t>3 456</t>
  </si>
  <si>
    <t>1 356</t>
  </si>
  <si>
    <t>2 100</t>
  </si>
  <si>
    <t>74 735</t>
  </si>
  <si>
    <t>5022 Rennebu</t>
  </si>
  <si>
    <t>3 455</t>
  </si>
  <si>
    <t>1 275</t>
  </si>
  <si>
    <t>1 044</t>
  </si>
  <si>
    <t>7 330</t>
  </si>
  <si>
    <t>1 532</t>
  </si>
  <si>
    <t>4225 Lyngdal</t>
  </si>
  <si>
    <t>3 428</t>
  </si>
  <si>
    <t>1 404</t>
  </si>
  <si>
    <t>2 024</t>
  </si>
  <si>
    <t>1 743</t>
  </si>
  <si>
    <t>3 379</t>
  </si>
  <si>
    <t>4611 Etne</t>
  </si>
  <si>
    <t>3 388</t>
  </si>
  <si>
    <t>1 238</t>
  </si>
  <si>
    <t>5 827</t>
  </si>
  <si>
    <t>1 143</t>
  </si>
  <si>
    <t>1112 Lund</t>
  </si>
  <si>
    <t>3 362</t>
  </si>
  <si>
    <t>1 222</t>
  </si>
  <si>
    <t>2 140</t>
  </si>
  <si>
    <t>4 268</t>
  </si>
  <si>
    <t>15 013</t>
  </si>
  <si>
    <t>3437 Sel</t>
  </si>
  <si>
    <t>3 353</t>
  </si>
  <si>
    <t>1 280</t>
  </si>
  <si>
    <t>2 073</t>
  </si>
  <si>
    <t>3 673</t>
  </si>
  <si>
    <t>7 601</t>
  </si>
  <si>
    <t>1149 Karmøy</t>
  </si>
  <si>
    <t>3 299</t>
  </si>
  <si>
    <t>1 172</t>
  </si>
  <si>
    <t>2 127</t>
  </si>
  <si>
    <t>13 407</t>
  </si>
  <si>
    <t>47 895</t>
  </si>
  <si>
    <t>3452 Vestre Slidre</t>
  </si>
  <si>
    <t>3 290</t>
  </si>
  <si>
    <t>1 378</t>
  </si>
  <si>
    <t>1 066</t>
  </si>
  <si>
    <t>1 912</t>
  </si>
  <si>
    <t>1 422</t>
  </si>
  <si>
    <t>3453 Øystre Slidre</t>
  </si>
  <si>
    <t>3 218</t>
  </si>
  <si>
    <t>1 281</t>
  </si>
  <si>
    <t>1 937</t>
  </si>
  <si>
    <t>3 219</t>
  </si>
  <si>
    <t>3047 Modum</t>
  </si>
  <si>
    <t>3 208</t>
  </si>
  <si>
    <t>1 211</t>
  </si>
  <si>
    <t>1 997</t>
  </si>
  <si>
    <t>3 699</t>
  </si>
  <si>
    <t>1134 Suldal</t>
  </si>
  <si>
    <t>3 169</t>
  </si>
  <si>
    <t>1 026</t>
  </si>
  <si>
    <t>2 143</t>
  </si>
  <si>
    <t>11 237</t>
  </si>
  <si>
    <t>28 553</t>
  </si>
  <si>
    <t>3807 Skien</t>
  </si>
  <si>
    <t>3 132</t>
  </si>
  <si>
    <t>1 166</t>
  </si>
  <si>
    <t>1 966</t>
  </si>
  <si>
    <t>3434 Lom</t>
  </si>
  <si>
    <t>3 109</t>
  </si>
  <si>
    <t>1 076</t>
  </si>
  <si>
    <t>2 033</t>
  </si>
  <si>
    <t>2 836</t>
  </si>
  <si>
    <t>5403 Alta</t>
  </si>
  <si>
    <t>3 091</t>
  </si>
  <si>
    <t>1 292</t>
  </si>
  <si>
    <t>1 799</t>
  </si>
  <si>
    <t>1 537</t>
  </si>
  <si>
    <t>1560 Tingvoll</t>
  </si>
  <si>
    <t>3 072</t>
  </si>
  <si>
    <t>1 132</t>
  </si>
  <si>
    <t>1 940</t>
  </si>
  <si>
    <t>4649 Stad</t>
  </si>
  <si>
    <t>3 015</t>
  </si>
  <si>
    <t>1 107</t>
  </si>
  <si>
    <t>1 053</t>
  </si>
  <si>
    <t>1 908</t>
  </si>
  <si>
    <t>6 749</t>
  </si>
  <si>
    <t>18 639</t>
  </si>
  <si>
    <t>3036 Nannestad</t>
  </si>
  <si>
    <t>2 998</t>
  </si>
  <si>
    <t>2 001</t>
  </si>
  <si>
    <t>1 317</t>
  </si>
  <si>
    <t>5055 Heim</t>
  </si>
  <si>
    <t>2 957</t>
  </si>
  <si>
    <t>2 003</t>
  </si>
  <si>
    <t>1 400</t>
  </si>
  <si>
    <t>1860 Vestvågøy</t>
  </si>
  <si>
    <t>2 946</t>
  </si>
  <si>
    <t>1 977</t>
  </si>
  <si>
    <t>6 308</t>
  </si>
  <si>
    <t>2 924</t>
  </si>
  <si>
    <t>1133 Hjelmeland</t>
  </si>
  <si>
    <t>2 905</t>
  </si>
  <si>
    <t>1 165</t>
  </si>
  <si>
    <t>1 740</t>
  </si>
  <si>
    <t>9 974</t>
  </si>
  <si>
    <t>1 475</t>
  </si>
  <si>
    <t>43 824</t>
  </si>
  <si>
    <t>3428 Alvdal</t>
  </si>
  <si>
    <t>2 864</t>
  </si>
  <si>
    <t>1 020</t>
  </si>
  <si>
    <t>1 844</t>
  </si>
  <si>
    <t>5 992</t>
  </si>
  <si>
    <t>1822 Leirfjord</t>
  </si>
  <si>
    <t>1 029</t>
  </si>
  <si>
    <t>1 791</t>
  </si>
  <si>
    <t>1 805</t>
  </si>
  <si>
    <t>3001 Halden</t>
  </si>
  <si>
    <t>2 764</t>
  </si>
  <si>
    <t>1 021</t>
  </si>
  <si>
    <t>14 515</t>
  </si>
  <si>
    <t>1815 Vega</t>
  </si>
  <si>
    <t>2 744</t>
  </si>
  <si>
    <t>1 858</t>
  </si>
  <si>
    <t>1 364</t>
  </si>
  <si>
    <t>3418 Åsnes</t>
  </si>
  <si>
    <t>2 737</t>
  </si>
  <si>
    <t>1 789</t>
  </si>
  <si>
    <t>45 165</t>
  </si>
  <si>
    <t>3433 Skjåk</t>
  </si>
  <si>
    <t>2 725</t>
  </si>
  <si>
    <t>1 875</t>
  </si>
  <si>
    <t>2 412</t>
  </si>
  <si>
    <t>1 377</t>
  </si>
  <si>
    <t>4 096</t>
  </si>
  <si>
    <t>3412 Løten</t>
  </si>
  <si>
    <t>1 703</t>
  </si>
  <si>
    <t>1 519</t>
  </si>
  <si>
    <t>1 462</t>
  </si>
  <si>
    <t>98 398</t>
  </si>
  <si>
    <t>1824 Vefsn</t>
  </si>
  <si>
    <t>2 678</t>
  </si>
  <si>
    <t>1 718</t>
  </si>
  <si>
    <t>2 068</t>
  </si>
  <si>
    <t>1 003</t>
  </si>
  <si>
    <t>1535 Vestnes</t>
  </si>
  <si>
    <t>2 660</t>
  </si>
  <si>
    <t>1 760</t>
  </si>
  <si>
    <t>4227 Kvinesdal</t>
  </si>
  <si>
    <t>2 635</t>
  </si>
  <si>
    <t>1 708</t>
  </si>
  <si>
    <t>2 955</t>
  </si>
  <si>
    <t>1833 Rana</t>
  </si>
  <si>
    <t>2 618</t>
  </si>
  <si>
    <t>1 742</t>
  </si>
  <si>
    <t>4 124</t>
  </si>
  <si>
    <t>5046 Høylandet</t>
  </si>
  <si>
    <t>2 596</t>
  </si>
  <si>
    <t>1 634</t>
  </si>
  <si>
    <t>1 247</t>
  </si>
  <si>
    <t>5025 Røros</t>
  </si>
  <si>
    <t>2 587</t>
  </si>
  <si>
    <t>1 256</t>
  </si>
  <si>
    <t>4204 Kristiansand</t>
  </si>
  <si>
    <t>2 580</t>
  </si>
  <si>
    <t>1 806</t>
  </si>
  <si>
    <t>2 228</t>
  </si>
  <si>
    <t>2 177</t>
  </si>
  <si>
    <t>1130 Strand</t>
  </si>
  <si>
    <t>2 576</t>
  </si>
  <si>
    <t>1 588</t>
  </si>
  <si>
    <t>6 801</t>
  </si>
  <si>
    <t>42 447</t>
  </si>
  <si>
    <t>4622 Kvam</t>
  </si>
  <si>
    <t>2 558</t>
  </si>
  <si>
    <t>1 546</t>
  </si>
  <si>
    <t>5 053</t>
  </si>
  <si>
    <t>15 354</t>
  </si>
  <si>
    <t>3429 Folldal</t>
  </si>
  <si>
    <t>2 548</t>
  </si>
  <si>
    <t>1 682</t>
  </si>
  <si>
    <t>6 842</t>
  </si>
  <si>
    <t>5422 Balsfjord</t>
  </si>
  <si>
    <t>2 541</t>
  </si>
  <si>
    <t>1 031</t>
  </si>
  <si>
    <t>1 510</t>
  </si>
  <si>
    <t>5 784</t>
  </si>
  <si>
    <t>1 644</t>
  </si>
  <si>
    <t>1832 Hemnes</t>
  </si>
  <si>
    <t>2 526</t>
  </si>
  <si>
    <t>4 796</t>
  </si>
  <si>
    <t>1827 Dønna</t>
  </si>
  <si>
    <t>2 515</t>
  </si>
  <si>
    <t>1 640</t>
  </si>
  <si>
    <t>1 874</t>
  </si>
  <si>
    <t>4644 Luster</t>
  </si>
  <si>
    <t>2 505</t>
  </si>
  <si>
    <t>1 108</t>
  </si>
  <si>
    <t>1 397</t>
  </si>
  <si>
    <t>8 056</t>
  </si>
  <si>
    <t>1554 Averøy</t>
  </si>
  <si>
    <t>2 498</t>
  </si>
  <si>
    <t>1 545</t>
  </si>
  <si>
    <t>1 570</t>
  </si>
  <si>
    <t>3034 Nes</t>
  </si>
  <si>
    <t>2 460</t>
  </si>
  <si>
    <t>1 495</t>
  </si>
  <si>
    <t>2 069</t>
  </si>
  <si>
    <t>1576 Aure</t>
  </si>
  <si>
    <t>2 442</t>
  </si>
  <si>
    <t>1 482</t>
  </si>
  <si>
    <t>1 750</t>
  </si>
  <si>
    <t>1525 Stranda</t>
  </si>
  <si>
    <t>2 439</t>
  </si>
  <si>
    <t>1 538</t>
  </si>
  <si>
    <t>2 621</t>
  </si>
  <si>
    <t>1 523</t>
  </si>
  <si>
    <t>3035 Eidsvoll</t>
  </si>
  <si>
    <t>1 499</t>
  </si>
  <si>
    <t>3 041</t>
  </si>
  <si>
    <t>15 102</t>
  </si>
  <si>
    <t>3802 Holmestrand</t>
  </si>
  <si>
    <t>2 393</t>
  </si>
  <si>
    <t>1 476</t>
  </si>
  <si>
    <t>4645 Askvoll</t>
  </si>
  <si>
    <t>2 379</t>
  </si>
  <si>
    <t>1 585</t>
  </si>
  <si>
    <t>7 687</t>
  </si>
  <si>
    <t>3007 Ringerike</t>
  </si>
  <si>
    <t>2 346</t>
  </si>
  <si>
    <t>1 460</t>
  </si>
  <si>
    <t>2 717</t>
  </si>
  <si>
    <t>60 213</t>
  </si>
  <si>
    <t>1127 Randaberg</t>
  </si>
  <si>
    <t>2 341</t>
  </si>
  <si>
    <t>1 542</t>
  </si>
  <si>
    <t>24 380</t>
  </si>
  <si>
    <t>3041 Gol</t>
  </si>
  <si>
    <t>2 319</t>
  </si>
  <si>
    <t>1 354</t>
  </si>
  <si>
    <t>1 591</t>
  </si>
  <si>
    <t>13 007</t>
  </si>
  <si>
    <t>4635 Gulen</t>
  </si>
  <si>
    <t>2 287</t>
  </si>
  <si>
    <t>1 471</t>
  </si>
  <si>
    <t>2 437</t>
  </si>
  <si>
    <t>11 783</t>
  </si>
  <si>
    <t>4203 Arendal</t>
  </si>
  <si>
    <t>30 109</t>
  </si>
  <si>
    <t>5001 Trondheim</t>
  </si>
  <si>
    <t>2 276</t>
  </si>
  <si>
    <t>1 369</t>
  </si>
  <si>
    <t>46 196</t>
  </si>
  <si>
    <t>1511 Vanylven</t>
  </si>
  <si>
    <t>2 257</t>
  </si>
  <si>
    <t>2 556</t>
  </si>
  <si>
    <t>37 367</t>
  </si>
  <si>
    <t>4630 Osterøy</t>
  </si>
  <si>
    <t>1 522</t>
  </si>
  <si>
    <t>2 422</t>
  </si>
  <si>
    <t>5045 Grong</t>
  </si>
  <si>
    <t>2 240</t>
  </si>
  <si>
    <t>1 004</t>
  </si>
  <si>
    <t>1848 Steigen</t>
  </si>
  <si>
    <t>2 208</t>
  </si>
  <si>
    <t>1 437</t>
  </si>
  <si>
    <t>1563 Sunndal</t>
  </si>
  <si>
    <t>2 201</t>
  </si>
  <si>
    <t>1 382</t>
  </si>
  <si>
    <t>1 828</t>
  </si>
  <si>
    <t>22 140</t>
  </si>
  <si>
    <t>3042 Hemsedal</t>
  </si>
  <si>
    <t>2 178</t>
  </si>
  <si>
    <t>1 331</t>
  </si>
  <si>
    <t>1 733</t>
  </si>
  <si>
    <t>4640 Sogndal</t>
  </si>
  <si>
    <t>2 174</t>
  </si>
  <si>
    <t>1 298</t>
  </si>
  <si>
    <t>8 455</t>
  </si>
  <si>
    <t>5418 Målselv</t>
  </si>
  <si>
    <t>2 146</t>
  </si>
  <si>
    <t>2 334</t>
  </si>
  <si>
    <t>3449 Sør-Aurdal</t>
  </si>
  <si>
    <t>2 138</t>
  </si>
  <si>
    <t>1 606</t>
  </si>
  <si>
    <t>1870 Sortland</t>
  </si>
  <si>
    <t>2 117</t>
  </si>
  <si>
    <t>1 367</t>
  </si>
  <si>
    <t>4 561</t>
  </si>
  <si>
    <t>1 583</t>
  </si>
  <si>
    <t>3048 Øvre Eiker</t>
  </si>
  <si>
    <t>2 036</t>
  </si>
  <si>
    <t>1 245</t>
  </si>
  <si>
    <t>2 532</t>
  </si>
  <si>
    <t>8 615</t>
  </si>
  <si>
    <t>3424 Rendalen</t>
  </si>
  <si>
    <t>2 030</t>
  </si>
  <si>
    <t>1 289</t>
  </si>
  <si>
    <t>1 713</t>
  </si>
  <si>
    <t>7 515</t>
  </si>
  <si>
    <t>3033 Ullensaker</t>
  </si>
  <si>
    <t>1 389</t>
  </si>
  <si>
    <t>9 667</t>
  </si>
  <si>
    <t>3006 Kongsberg</t>
  </si>
  <si>
    <t>2 027</t>
  </si>
  <si>
    <t>1 359</t>
  </si>
  <si>
    <t>7 390</t>
  </si>
  <si>
    <t>3045 Sigdal</t>
  </si>
  <si>
    <t>2 016</t>
  </si>
  <si>
    <t>1 266</t>
  </si>
  <si>
    <t>1 631</t>
  </si>
  <si>
    <t>1804 Bodø</t>
  </si>
  <si>
    <t>2 008</t>
  </si>
  <si>
    <t>1 235</t>
  </si>
  <si>
    <t>3 185</t>
  </si>
  <si>
    <t>3054 Lunner</t>
  </si>
  <si>
    <t>1 934</t>
  </si>
  <si>
    <t>1 376</t>
  </si>
  <si>
    <t>1 920</t>
  </si>
  <si>
    <t>7 495</t>
  </si>
  <si>
    <t>3420 Elverum</t>
  </si>
  <si>
    <t>1 126</t>
  </si>
  <si>
    <t>67 363</t>
  </si>
  <si>
    <t>4624 Bjørnafjorden</t>
  </si>
  <si>
    <t>1 845</t>
  </si>
  <si>
    <t>1 154</t>
  </si>
  <si>
    <t>2 873</t>
  </si>
  <si>
    <t>3049 Lier</t>
  </si>
  <si>
    <t>1 814</t>
  </si>
  <si>
    <t>1 116</t>
  </si>
  <si>
    <t>4 027</t>
  </si>
  <si>
    <t>4639 Vik</t>
  </si>
  <si>
    <t>1 813</t>
  </si>
  <si>
    <t>1 124</t>
  </si>
  <si>
    <t>5 596</t>
  </si>
  <si>
    <t>5441 Tana</t>
  </si>
  <si>
    <t>1 812</t>
  </si>
  <si>
    <t>1 086</t>
  </si>
  <si>
    <t>2 126</t>
  </si>
  <si>
    <t>3423 Stor-Elvdal</t>
  </si>
  <si>
    <t>1 807</t>
  </si>
  <si>
    <t>1 130</t>
  </si>
  <si>
    <t>2 960</t>
  </si>
  <si>
    <t>14 871</t>
  </si>
  <si>
    <t>4646 Fjaler</t>
  </si>
  <si>
    <t>1 118</t>
  </si>
  <si>
    <t>1826 Hattfjelldal</t>
  </si>
  <si>
    <t>1 771</t>
  </si>
  <si>
    <t>1 128</t>
  </si>
  <si>
    <t>5 429</t>
  </si>
  <si>
    <t>5029 Skaun</t>
  </si>
  <si>
    <t>1 764</t>
  </si>
  <si>
    <t>3401 Kongsvinger</t>
  </si>
  <si>
    <t>1 761</t>
  </si>
  <si>
    <t>1 123</t>
  </si>
  <si>
    <t>2 155</t>
  </si>
  <si>
    <t>3454 Vang</t>
  </si>
  <si>
    <t>1 737</t>
  </si>
  <si>
    <t>1 138</t>
  </si>
  <si>
    <t>3 081</t>
  </si>
  <si>
    <t>4223 Vennesla</t>
  </si>
  <si>
    <t>1 680</t>
  </si>
  <si>
    <t>1 079</t>
  </si>
  <si>
    <t>5 049</t>
  </si>
  <si>
    <t>5042 Lierne</t>
  </si>
  <si>
    <t>1 662</t>
  </si>
  <si>
    <t>1 070</t>
  </si>
  <si>
    <t>7 527</t>
  </si>
  <si>
    <t>3043 Ål</t>
  </si>
  <si>
    <t>7 267</t>
  </si>
  <si>
    <t>1 186</t>
  </si>
  <si>
    <t>3053 Jevnaker</t>
  </si>
  <si>
    <t>1 596</t>
  </si>
  <si>
    <t>1 115</t>
  </si>
  <si>
    <t>7 509</t>
  </si>
  <si>
    <t>4202 Grimstad</t>
  </si>
  <si>
    <t>1 010</t>
  </si>
  <si>
    <t>47 349</t>
  </si>
  <si>
    <t>4226 Hægebostad</t>
  </si>
  <si>
    <t>1 579</t>
  </si>
  <si>
    <t>1 928</t>
  </si>
  <si>
    <t>3419 Våler (Innlandet)</t>
  </si>
  <si>
    <t>1 551</t>
  </si>
  <si>
    <t>1 084</t>
  </si>
  <si>
    <t>22 657</t>
  </si>
  <si>
    <t>5052 Leka</t>
  </si>
  <si>
    <t>1 057</t>
  </si>
  <si>
    <t>3 652</t>
  </si>
  <si>
    <t>4207 Flekkefjord</t>
  </si>
  <si>
    <t>1 030</t>
  </si>
  <si>
    <t>2 547</t>
  </si>
  <si>
    <t>1837 Meløy</t>
  </si>
  <si>
    <t>2 992</t>
  </si>
  <si>
    <t>4612 Sveio</t>
  </si>
  <si>
    <t>1 488</t>
  </si>
  <si>
    <t>6 180</t>
  </si>
  <si>
    <t>8 307</t>
  </si>
  <si>
    <t>4602 Kinn</t>
  </si>
  <si>
    <t>1 481</t>
  </si>
  <si>
    <t>5 274</t>
  </si>
  <si>
    <t>5411 Kvæfjord</t>
  </si>
  <si>
    <t>14 050</t>
  </si>
  <si>
    <t>1866 Hadsel</t>
  </si>
  <si>
    <t>1 466</t>
  </si>
  <si>
    <t>1 019</t>
  </si>
  <si>
    <t>5 607</t>
  </si>
  <si>
    <t>11 527</t>
  </si>
  <si>
    <t>1578 Fjord</t>
  </si>
  <si>
    <t>1 459</t>
  </si>
  <si>
    <t>2 756</t>
  </si>
  <si>
    <t>1 016</t>
  </si>
  <si>
    <t>3450 Etnedal</t>
  </si>
  <si>
    <t>1 453</t>
  </si>
  <si>
    <t>3025 Asker</t>
  </si>
  <si>
    <t>3447 Søndre Land</t>
  </si>
  <si>
    <t>1 636</t>
  </si>
  <si>
    <t>3421 Trysil</t>
  </si>
  <si>
    <t>1806 Narvik</t>
  </si>
  <si>
    <t>1 406</t>
  </si>
  <si>
    <t>5036 Frosta</t>
  </si>
  <si>
    <t>1 395</t>
  </si>
  <si>
    <t>1 492</t>
  </si>
  <si>
    <t>3004 Fredrikstad</t>
  </si>
  <si>
    <t>1 384</t>
  </si>
  <si>
    <t>28 342</t>
  </si>
  <si>
    <t>5020 Osen</t>
  </si>
  <si>
    <t>1 370</t>
  </si>
  <si>
    <t>3026 Aurskog-Høland</t>
  </si>
  <si>
    <t>1 157</t>
  </si>
  <si>
    <t>15 054</t>
  </si>
  <si>
    <t>1547 Aukra</t>
  </si>
  <si>
    <t>5416 Bardu</t>
  </si>
  <si>
    <t>1 349</t>
  </si>
  <si>
    <t>1 220</t>
  </si>
  <si>
    <t>4618 Ullensvang</t>
  </si>
  <si>
    <t>5 270</t>
  </si>
  <si>
    <t>31 032</t>
  </si>
  <si>
    <t>1811 Bindal</t>
  </si>
  <si>
    <t>1 310</t>
  </si>
  <si>
    <t>1 005</t>
  </si>
  <si>
    <t>3052 Nore og Uvdal</t>
  </si>
  <si>
    <t>1 295</t>
  </si>
  <si>
    <t>4 067</t>
  </si>
  <si>
    <t>3816 Nome</t>
  </si>
  <si>
    <t>1 287</t>
  </si>
  <si>
    <t>3013 Marker</t>
  </si>
  <si>
    <t>1 200</t>
  </si>
  <si>
    <t>18 746</t>
  </si>
  <si>
    <t>3032 Gjerdrum</t>
  </si>
  <si>
    <t>1 197</t>
  </si>
  <si>
    <t>1841 Fauske</t>
  </si>
  <si>
    <t>7 111</t>
  </si>
  <si>
    <t>1871 Andøy</t>
  </si>
  <si>
    <t>1 175</t>
  </si>
  <si>
    <t>3 614</t>
  </si>
  <si>
    <t>4 011</t>
  </si>
  <si>
    <t>1528 Sykkylven</t>
  </si>
  <si>
    <t>1 153</t>
  </si>
  <si>
    <t>1 902</t>
  </si>
  <si>
    <t>1532 Giske</t>
  </si>
  <si>
    <t>1 145</t>
  </si>
  <si>
    <t>3015 Skiptvet</t>
  </si>
  <si>
    <t>1 139</t>
  </si>
  <si>
    <t>22 509</t>
  </si>
  <si>
    <t>3808 Notodden</t>
  </si>
  <si>
    <t>1 105</t>
  </si>
  <si>
    <t>1 348</t>
  </si>
  <si>
    <t>7 623</t>
  </si>
  <si>
    <t>5026 Holtålen</t>
  </si>
  <si>
    <t>1 091</t>
  </si>
  <si>
    <t>2 703</t>
  </si>
  <si>
    <t>1828 Nesna</t>
  </si>
  <si>
    <t>1 064</t>
  </si>
  <si>
    <t>3 253</t>
  </si>
  <si>
    <t>7 362</t>
  </si>
  <si>
    <t>3425 Engerdal</t>
  </si>
  <si>
    <t>1 061</t>
  </si>
  <si>
    <t>4615 Fitjar</t>
  </si>
  <si>
    <t>1 056</t>
  </si>
  <si>
    <t>1 342</t>
  </si>
  <si>
    <t>7 518</t>
  </si>
  <si>
    <t>3422 Åmot</t>
  </si>
  <si>
    <t>1 038</t>
  </si>
  <si>
    <t>1 592</t>
  </si>
  <si>
    <t>4228 Sirdal</t>
  </si>
  <si>
    <t>1 025</t>
  </si>
  <si>
    <t>3 814</t>
  </si>
  <si>
    <t>5031 Malvik</t>
  </si>
  <si>
    <t>5033 Tydal</t>
  </si>
  <si>
    <t>1 014</t>
  </si>
  <si>
    <t>3820 Seljord</t>
  </si>
  <si>
    <t>1 011</t>
  </si>
  <si>
    <t>1 867</t>
  </si>
  <si>
    <t>7 502</t>
  </si>
  <si>
    <t>1816 Vevelstad</t>
  </si>
  <si>
    <t>3012 Aremark</t>
  </si>
  <si>
    <t>7 978</t>
  </si>
  <si>
    <t>4219 Evje og Hornnes</t>
  </si>
  <si>
    <t>3818 Tinn</t>
  </si>
  <si>
    <t>1 362</t>
  </si>
  <si>
    <t>5044 Namsskogan</t>
  </si>
  <si>
    <t>1867 Bø</t>
  </si>
  <si>
    <t>1 426</t>
  </si>
  <si>
    <t>1825 Grane</t>
  </si>
  <si>
    <t>1 624</t>
  </si>
  <si>
    <t>3417 Grue</t>
  </si>
  <si>
    <t>1 216</t>
  </si>
  <si>
    <t>15 006</t>
  </si>
  <si>
    <t>5049 Flatanger</t>
  </si>
  <si>
    <t>2 160</t>
  </si>
  <si>
    <t>7 541</t>
  </si>
  <si>
    <t>1145 Bokn</t>
  </si>
  <si>
    <t>3 402</t>
  </si>
  <si>
    <t>5444 Sør-Varanger</t>
  </si>
  <si>
    <t>4216 Birkenes</t>
  </si>
  <si>
    <t>3819 Hjartdal</t>
  </si>
  <si>
    <t>2 017</t>
  </si>
  <si>
    <t>3040 Nesbyen</t>
  </si>
  <si>
    <t>3 977</t>
  </si>
  <si>
    <t>4637 Hyllestad</t>
  </si>
  <si>
    <t>3044 Hol</t>
  </si>
  <si>
    <t>4 386</t>
  </si>
  <si>
    <t>4215 Lillesand</t>
  </si>
  <si>
    <t>4217 Åmli</t>
  </si>
  <si>
    <t>1 102</t>
  </si>
  <si>
    <t>5412 Tjeldsund</t>
  </si>
  <si>
    <t>5421 Senja</t>
  </si>
  <si>
    <t>3 404</t>
  </si>
  <si>
    <t>3018 Våler (Viken)</t>
  </si>
  <si>
    <t>4632 Austrheim</t>
  </si>
  <si>
    <t>1 087</t>
  </si>
  <si>
    <t>4601 Bergen</t>
  </si>
  <si>
    <t>3 120</t>
  </si>
  <si>
    <t>1 429</t>
  </si>
  <si>
    <t>4224 Åseral</t>
  </si>
  <si>
    <t>3 029</t>
  </si>
  <si>
    <t>5056 Hitra</t>
  </si>
  <si>
    <t>2 700</t>
  </si>
  <si>
    <t>3403 Hamar</t>
  </si>
  <si>
    <t>1 497</t>
  </si>
  <si>
    <t>46 398</t>
  </si>
  <si>
    <t>1836 Rødøy</t>
  </si>
  <si>
    <t>2 349</t>
  </si>
  <si>
    <t>1111 Sokndal</t>
  </si>
  <si>
    <t>3 944</t>
  </si>
  <si>
    <t>7 552</t>
  </si>
  <si>
    <t>4638 Høyanger</t>
  </si>
  <si>
    <t>1 191</t>
  </si>
  <si>
    <t>3414 Nord-Odal</t>
  </si>
  <si>
    <t>3051 Rollag</t>
  </si>
  <si>
    <t>1 090</t>
  </si>
  <si>
    <t>5401 Tromsø</t>
  </si>
  <si>
    <t>3 236</t>
  </si>
  <si>
    <t>9 836</t>
  </si>
  <si>
    <t>3805 Larvik</t>
  </si>
  <si>
    <t>5424 Lyngen</t>
  </si>
  <si>
    <t>4 231</t>
  </si>
  <si>
    <t>5428 Nordreisa</t>
  </si>
  <si>
    <t>3 137</t>
  </si>
  <si>
    <t>4628 Vaksdal</t>
  </si>
  <si>
    <t>1 505</t>
  </si>
  <si>
    <t>5034 Meråker</t>
  </si>
  <si>
    <t>2 070</t>
  </si>
  <si>
    <t>3817 Midt-Telemark</t>
  </si>
  <si>
    <t>1 800</t>
  </si>
  <si>
    <t>31 356</t>
  </si>
  <si>
    <t>3825 Vinje</t>
  </si>
  <si>
    <t>1 117</t>
  </si>
  <si>
    <t>7 034</t>
  </si>
  <si>
    <t>3029 Lørenskog</t>
  </si>
  <si>
    <t>3028 Enebakk</t>
  </si>
  <si>
    <t>7 825</t>
  </si>
  <si>
    <t>4616 Tysnes</t>
  </si>
  <si>
    <t>2 109</t>
  </si>
  <si>
    <t>3813 Bamble</t>
  </si>
  <si>
    <t>3806 Porsgrunn</t>
  </si>
  <si>
    <t>4211 Gjerstad</t>
  </si>
  <si>
    <t>4642 Lærdal</t>
  </si>
  <si>
    <t>3 644</t>
  </si>
  <si>
    <t>3005 Drammen</t>
  </si>
  <si>
    <t>1839 Beiarn</t>
  </si>
  <si>
    <t>1 712</t>
  </si>
  <si>
    <t>3815 Drangedal</t>
  </si>
  <si>
    <t>7 563</t>
  </si>
  <si>
    <t>3821 Kviteseid</t>
  </si>
  <si>
    <t>1 584</t>
  </si>
  <si>
    <t>14 890</t>
  </si>
  <si>
    <t>3812 Siljan</t>
  </si>
  <si>
    <t>1834 Lurøy</t>
  </si>
  <si>
    <t>2 633</t>
  </si>
  <si>
    <t>3021 Ås</t>
  </si>
  <si>
    <t>26 649</t>
  </si>
  <si>
    <t>5426 Kåfjord</t>
  </si>
  <si>
    <t>2 012</t>
  </si>
  <si>
    <t>1838 Gildeskål</t>
  </si>
  <si>
    <t>3416 Eidskog</t>
  </si>
  <si>
    <t>1818 Herøy</t>
  </si>
  <si>
    <t>1851 Lødingen</t>
  </si>
  <si>
    <t>4613 Bømlo</t>
  </si>
  <si>
    <t>4 767</t>
  </si>
  <si>
    <t>7 419</t>
  </si>
  <si>
    <t>4218 Iveland</t>
  </si>
  <si>
    <t>4614 Stord</t>
  </si>
  <si>
    <t>1 622</t>
  </si>
  <si>
    <t>3037 Hurdal</t>
  </si>
  <si>
    <t>5436 Porsanger</t>
  </si>
  <si>
    <t>1 520</t>
  </si>
  <si>
    <t>1106 Haugesund</t>
  </si>
  <si>
    <t>1 244</t>
  </si>
  <si>
    <t>3020 Nordre Follo</t>
  </si>
  <si>
    <t>7 067</t>
  </si>
  <si>
    <t>1840 Saltdal</t>
  </si>
  <si>
    <t>2 938</t>
  </si>
  <si>
    <t>1853 Evenes</t>
  </si>
  <si>
    <t>3801 Horten</t>
  </si>
  <si>
    <t>7 795</t>
  </si>
  <si>
    <t>4634 Masfjorden</t>
  </si>
  <si>
    <t>2 679</t>
  </si>
  <si>
    <t>5437 Karasjok</t>
  </si>
  <si>
    <t>3027 Rælingen</t>
  </si>
  <si>
    <t>4648 Bremanger</t>
  </si>
  <si>
    <t>2 643</t>
  </si>
  <si>
    <t>3824 Tokke</t>
  </si>
  <si>
    <t>2 778</t>
  </si>
  <si>
    <t>1875 Hamarøy</t>
  </si>
  <si>
    <t>3031 Nittedal</t>
  </si>
  <si>
    <t>7 558</t>
  </si>
  <si>
    <t>1516 Ulstein</t>
  </si>
  <si>
    <t>4213 Tvedestrand</t>
  </si>
  <si>
    <t>1514 Sande</t>
  </si>
  <si>
    <t>1 671</t>
  </si>
  <si>
    <t>4214 Froland</t>
  </si>
  <si>
    <t>7 554</t>
  </si>
  <si>
    <t>3415 Sør-Odal</t>
  </si>
  <si>
    <t>3823 Fyresdal</t>
  </si>
  <si>
    <t>1 754</t>
  </si>
  <si>
    <t>1505 Kristiansund</t>
  </si>
  <si>
    <t>1865 Vågan</t>
  </si>
  <si>
    <t>1 856</t>
  </si>
  <si>
    <t>3024 Bærum</t>
  </si>
  <si>
    <t>3046 Krødsherad</t>
  </si>
  <si>
    <t>8 285</t>
  </si>
  <si>
    <t>4220 Bygland</t>
  </si>
  <si>
    <t>2 094</t>
  </si>
  <si>
    <t>3011 Hvaler</t>
  </si>
  <si>
    <t>5014 Frøya</t>
  </si>
  <si>
    <t>4 273</t>
  </si>
  <si>
    <t>5405 Vadsø</t>
  </si>
  <si>
    <t>1 440</t>
  </si>
  <si>
    <t>1135 auda</t>
  </si>
  <si>
    <t>2 855</t>
  </si>
  <si>
    <t>3019 Vestby</t>
  </si>
  <si>
    <t>37 420</t>
  </si>
  <si>
    <t>3017 Råde</t>
  </si>
  <si>
    <t>31 128</t>
  </si>
  <si>
    <t>4620 Ulvik</t>
  </si>
  <si>
    <t>2 270</t>
  </si>
  <si>
    <t>5413 Ibestad</t>
  </si>
  <si>
    <t>1 470</t>
  </si>
  <si>
    <t>3038 Hole</t>
  </si>
  <si>
    <t>6 619</t>
  </si>
  <si>
    <t>4221 Valle</t>
  </si>
  <si>
    <t>2 989</t>
  </si>
  <si>
    <t>3814 Kragerø</t>
  </si>
  <si>
    <t>4626 Øygarden</t>
  </si>
  <si>
    <t>4 042</t>
  </si>
  <si>
    <t>6 274</t>
  </si>
  <si>
    <t>4201 Risør</t>
  </si>
  <si>
    <t>4641 Aurland</t>
  </si>
  <si>
    <t>2 199</t>
  </si>
  <si>
    <t>1515 Herøy</t>
  </si>
  <si>
    <t>2 207</t>
  </si>
  <si>
    <t>15 043</t>
  </si>
  <si>
    <t>5417 Salangen</t>
  </si>
  <si>
    <t>2 194</t>
  </si>
  <si>
    <t>0301 Oslo</t>
  </si>
  <si>
    <t>3811 Færder</t>
  </si>
  <si>
    <t>11 346</t>
  </si>
  <si>
    <t>5420 Dyrøy</t>
  </si>
  <si>
    <t>1 411</t>
  </si>
  <si>
    <t>5043 Røyrvik</t>
  </si>
  <si>
    <t>22 500</t>
  </si>
  <si>
    <t>5429 Kvænangen</t>
  </si>
  <si>
    <t>3050 Flesberg</t>
  </si>
  <si>
    <t>4623 Samnanger</t>
  </si>
  <si>
    <t>5438 Lebesby</t>
  </si>
  <si>
    <t>4625 Austevoll</t>
  </si>
  <si>
    <t>3 588</t>
  </si>
  <si>
    <t>1868 Øksnes</t>
  </si>
  <si>
    <t>5430 Kautokeino</t>
  </si>
  <si>
    <t>3822 Nissedal</t>
  </si>
  <si>
    <t>1845 Sørfold</t>
  </si>
  <si>
    <t>4636 Solund</t>
  </si>
  <si>
    <t>5443 Båtsfjord</t>
  </si>
  <si>
    <t>5442 Nesseby</t>
  </si>
  <si>
    <t>1 652</t>
  </si>
  <si>
    <t>5440 Berlevåg</t>
  </si>
  <si>
    <t>5439 Gamvik</t>
  </si>
  <si>
    <t>5435 Nordkapp</t>
  </si>
  <si>
    <t>5434 Måsøy</t>
  </si>
  <si>
    <t>5433 Hasvik</t>
  </si>
  <si>
    <t>5432 Loppa</t>
  </si>
  <si>
    <t>5427 Skjervøy</t>
  </si>
  <si>
    <t>5425 Storfjord</t>
  </si>
  <si>
    <t>5423 Karlsøy</t>
  </si>
  <si>
    <t>1 135</t>
  </si>
  <si>
    <t>5419 Sørreisa</t>
  </si>
  <si>
    <t>1 869</t>
  </si>
  <si>
    <t>5415 Lavangen</t>
  </si>
  <si>
    <t>1 300</t>
  </si>
  <si>
    <t>5414 Gratangen</t>
  </si>
  <si>
    <t>1 279</t>
  </si>
  <si>
    <t>5406 Hammerfest</t>
  </si>
  <si>
    <t>5404 Vardø</t>
  </si>
  <si>
    <t>5402 Harstad</t>
  </si>
  <si>
    <t>5053 Inderøy</t>
  </si>
  <si>
    <t>4643 Årdal</t>
  </si>
  <si>
    <t>4633 Fedje</t>
  </si>
  <si>
    <t>4629 Modalen</t>
  </si>
  <si>
    <t>4627 Askøy</t>
  </si>
  <si>
    <t>4619 Eidfjord</t>
  </si>
  <si>
    <t>4222 Bykle</t>
  </si>
  <si>
    <t>4212 Vegårshei</t>
  </si>
  <si>
    <t>3804 Sandefjord</t>
  </si>
  <si>
    <t>3039 Flå</t>
  </si>
  <si>
    <t>3023 Nesodden</t>
  </si>
  <si>
    <t>3022 Frogn</t>
  </si>
  <si>
    <t>3002 Moss</t>
  </si>
  <si>
    <t>7 523</t>
  </si>
  <si>
    <t>1874 Moskenes</t>
  </si>
  <si>
    <t>1859 Flakstad</t>
  </si>
  <si>
    <t>1 535</t>
  </si>
  <si>
    <t>1857 Værøy</t>
  </si>
  <si>
    <t>1856 Røst</t>
  </si>
  <si>
    <t>1835 Træna</t>
  </si>
  <si>
    <t>1531 Sula</t>
  </si>
  <si>
    <t>1517 Hareid</t>
  </si>
  <si>
    <t>1151 Utsira</t>
  </si>
  <si>
    <t>1144 Kvitsøy</t>
  </si>
  <si>
    <t>https://www.kommuneprofilen.no/profil/UtvalgteNaringer/Bench/jordbruk_husdyr_bench.aspx</t>
  </si>
  <si>
    <t>import SSB</t>
  </si>
  <si>
    <t>personer</t>
  </si>
  <si>
    <t>K-3001 Halden</t>
  </si>
  <si>
    <t>K-3002 Moss</t>
  </si>
  <si>
    <t>K-3003 Sarpsborg</t>
  </si>
  <si>
    <t>K-3004 Fredrikstad</t>
  </si>
  <si>
    <t>K-3005 Drammen</t>
  </si>
  <si>
    <t>K-3006 Kongsberg</t>
  </si>
  <si>
    <t>K-3007 Ringerike</t>
  </si>
  <si>
    <t>K-3011 Hvaler</t>
  </si>
  <si>
    <t>K-3012 Aremark</t>
  </si>
  <si>
    <t>K-3013 Marker</t>
  </si>
  <si>
    <t>K-3014 Indre Østfold</t>
  </si>
  <si>
    <t>K-3015 Skiptvet</t>
  </si>
  <si>
    <t>K-3016 Rakkestad</t>
  </si>
  <si>
    <t>K-3017 Råde</t>
  </si>
  <si>
    <t>K-3018 Våler (Viken)</t>
  </si>
  <si>
    <t>K-3019 Vestby</t>
  </si>
  <si>
    <t>K-3020 Nordre Follo</t>
  </si>
  <si>
    <t>K-3021 Ås</t>
  </si>
  <si>
    <t>K-3022 Frogn</t>
  </si>
  <si>
    <t>K-3023 Nesodden</t>
  </si>
  <si>
    <t>K-3024 Bærum</t>
  </si>
  <si>
    <t>K-3025 Asker</t>
  </si>
  <si>
    <t>K-3026 Aurskog-Høland</t>
  </si>
  <si>
    <t>K-3027 Rælingen</t>
  </si>
  <si>
    <t>K-3028 Enebakk</t>
  </si>
  <si>
    <t>K-3029 Lørenskog</t>
  </si>
  <si>
    <t>K-3030 Lillestrøm</t>
  </si>
  <si>
    <t>K-3031 Nittedal</t>
  </si>
  <si>
    <t>K-3032 Gjerdrum</t>
  </si>
  <si>
    <t>K-3033 Ullensaker</t>
  </si>
  <si>
    <t>K-3034 Nes</t>
  </si>
  <si>
    <t>K-3035 Eidsvoll</t>
  </si>
  <si>
    <t>K-3036 Nannestad</t>
  </si>
  <si>
    <t>K-3037 Hurdal</t>
  </si>
  <si>
    <t>K-3038 Hole</t>
  </si>
  <si>
    <t>K-3039 Flå</t>
  </si>
  <si>
    <t>K-3040 Nesbyen</t>
  </si>
  <si>
    <t>K-3041 Gol</t>
  </si>
  <si>
    <t>K-3042 Hemsedal</t>
  </si>
  <si>
    <t>K-3043 Ål</t>
  </si>
  <si>
    <t>K-3044 Hol</t>
  </si>
  <si>
    <t>K-3045 Sigdal</t>
  </si>
  <si>
    <t>K-3046 Krødsherad</t>
  </si>
  <si>
    <t>K-3047 Modum</t>
  </si>
  <si>
    <t>K-3048 Øvre Eiker</t>
  </si>
  <si>
    <t>K-3049 Lier</t>
  </si>
  <si>
    <t>K-3050 Flesberg</t>
  </si>
  <si>
    <t>K-3051 Rollag</t>
  </si>
  <si>
    <t>K-3052 Nore og Uvdal</t>
  </si>
  <si>
    <t>K-3053 Jevnaker</t>
  </si>
  <si>
    <t>K-3054 Lunner</t>
  </si>
  <si>
    <t>K-0301 Oslo</t>
  </si>
  <si>
    <t>K-3401 Kongsvinger</t>
  </si>
  <si>
    <t>K-3403 Hamar</t>
  </si>
  <si>
    <t>K-3405 Lillehammer</t>
  </si>
  <si>
    <t>K-3407 Gjøvik</t>
  </si>
  <si>
    <t>K-3411 Ringsaker</t>
  </si>
  <si>
    <t>K-3412 Løten</t>
  </si>
  <si>
    <t>K-3413 Stange</t>
  </si>
  <si>
    <t>K-3414 Nord-Odal</t>
  </si>
  <si>
    <t>K-3415 Sør-Odal</t>
  </si>
  <si>
    <t>K-3416 Eidskog</t>
  </si>
  <si>
    <t>K-3417 Grue</t>
  </si>
  <si>
    <t>K-3418 Åsnes</t>
  </si>
  <si>
    <t>K-3419 Våler (Innlandet)</t>
  </si>
  <si>
    <t>K-3420 Elverum</t>
  </si>
  <si>
    <t>K-3421 Trysil</t>
  </si>
  <si>
    <t>K-3422 Åmot</t>
  </si>
  <si>
    <t>K-3423 Stor-Elvdal</t>
  </si>
  <si>
    <t>K-3424 Rendalen</t>
  </si>
  <si>
    <t>K-3425 Engerdal</t>
  </si>
  <si>
    <t>K-3426 Tolga</t>
  </si>
  <si>
    <t>K-3427 Tynset</t>
  </si>
  <si>
    <t>K-3428 Alvdal</t>
  </si>
  <si>
    <t>K-3429 Folldal</t>
  </si>
  <si>
    <t>K-3430 Os</t>
  </si>
  <si>
    <t>K-3431 Dovre</t>
  </si>
  <si>
    <t>K-3432 Lesja</t>
  </si>
  <si>
    <t>K-3433 Skjåk</t>
  </si>
  <si>
    <t>K-3434 Lom</t>
  </si>
  <si>
    <t>K-3435 Vågå</t>
  </si>
  <si>
    <t>K-3436 Nord-Fron</t>
  </si>
  <si>
    <t>K-3437 Sel</t>
  </si>
  <si>
    <t>K-3438 Sør-Fron</t>
  </si>
  <si>
    <t>K-3439 Ringebu</t>
  </si>
  <si>
    <t>K-3440 Øyer</t>
  </si>
  <si>
    <t>K-3441 Gausdal</t>
  </si>
  <si>
    <t>K-3442 Østre Toten</t>
  </si>
  <si>
    <t>K-3443 Vestre Toten</t>
  </si>
  <si>
    <t>K-3446 Gran</t>
  </si>
  <si>
    <t>K-3447 Søndre Land</t>
  </si>
  <si>
    <t>K-3448 Nordre Land</t>
  </si>
  <si>
    <t>K-3449 Sør-Aurdal</t>
  </si>
  <si>
    <t>K-3450 Etnedal</t>
  </si>
  <si>
    <t>K-3451 Nord-Aurdal</t>
  </si>
  <si>
    <t>K-3452 Vestre Slidre</t>
  </si>
  <si>
    <t>K-3453 Øystre Slidre</t>
  </si>
  <si>
    <t>K-3454 Vang</t>
  </si>
  <si>
    <t>K-3801 Horten</t>
  </si>
  <si>
    <t>K-3802 Holmestrand</t>
  </si>
  <si>
    <t>K-3803 Tønsberg</t>
  </si>
  <si>
    <t>K-3804 Sandefjord</t>
  </si>
  <si>
    <t>K-3805 Larvik</t>
  </si>
  <si>
    <t>K-3806 Porsgrunn</t>
  </si>
  <si>
    <t>K-3807 Skien</t>
  </si>
  <si>
    <t>K-3808 Notodden</t>
  </si>
  <si>
    <t>K-3811 Færder</t>
  </si>
  <si>
    <t>K-3812 Siljan</t>
  </si>
  <si>
    <t>K-3813 Bamble</t>
  </si>
  <si>
    <t>K-3814 Kragerø</t>
  </si>
  <si>
    <t>K-3815 Drangedal</t>
  </si>
  <si>
    <t>K-3816 Nome</t>
  </si>
  <si>
    <t>K-3817 Midt-Telemark</t>
  </si>
  <si>
    <t>K-3818 Tinn</t>
  </si>
  <si>
    <t>K-3819 Hjartdal</t>
  </si>
  <si>
    <t>K-3820 Seljord</t>
  </si>
  <si>
    <t>K-3821 Kviteseid</t>
  </si>
  <si>
    <t>K-3822 Nissedal</t>
  </si>
  <si>
    <t>K-3823 Fyresdal</t>
  </si>
  <si>
    <t>K-3824 Tokke</t>
  </si>
  <si>
    <t>K-3825 Vinje</t>
  </si>
  <si>
    <t>K-4201 Risør</t>
  </si>
  <si>
    <t>K-4202 Grimstad</t>
  </si>
  <si>
    <t>K-4203 Arendal</t>
  </si>
  <si>
    <t>K-4204 Kristiansand</t>
  </si>
  <si>
    <t>K-4205 Lindesnes</t>
  </si>
  <si>
    <t>K-4206 Farsund</t>
  </si>
  <si>
    <t>K-4207 Flekkefjord</t>
  </si>
  <si>
    <t>K-4211 Gjerstad</t>
  </si>
  <si>
    <t>K-4212 Vegårshei</t>
  </si>
  <si>
    <t>K-4213 Tvedestrand</t>
  </si>
  <si>
    <t>K-4214 Froland</t>
  </si>
  <si>
    <t>K-4215 Lillesand</t>
  </si>
  <si>
    <t>K-4216 Birkenes</t>
  </si>
  <si>
    <t>K-4217 Åmli</t>
  </si>
  <si>
    <t>K-4218 Iveland</t>
  </si>
  <si>
    <t>K-4219 Evje og Hornnes</t>
  </si>
  <si>
    <t>K-4220 Bygland</t>
  </si>
  <si>
    <t>K-4221 Valle</t>
  </si>
  <si>
    <t>K-4222 Bykle</t>
  </si>
  <si>
    <t>K-4223 Vennesla</t>
  </si>
  <si>
    <t>K-4224 Åseral</t>
  </si>
  <si>
    <t>K-4225 Lyngdal</t>
  </si>
  <si>
    <t>K-4226 Hægebostad</t>
  </si>
  <si>
    <t>K-4227 Kvinesdal</t>
  </si>
  <si>
    <t>K-4228 Sirdal</t>
  </si>
  <si>
    <t>K-1101 Eigersund</t>
  </si>
  <si>
    <t>K-1103 Stavanger</t>
  </si>
  <si>
    <t>K-1106 Haugesund</t>
  </si>
  <si>
    <t>K-1108 Sandnes</t>
  </si>
  <si>
    <t>K-1111 Sokndal</t>
  </si>
  <si>
    <t>K-1112 Lund</t>
  </si>
  <si>
    <t>K-1114 Bjerkreim</t>
  </si>
  <si>
    <t>K-1119 Hå</t>
  </si>
  <si>
    <t>K-1120 Klepp</t>
  </si>
  <si>
    <t>K-1121 Time</t>
  </si>
  <si>
    <t>K-1122 Gjesdal</t>
  </si>
  <si>
    <t>K-1124 Sola</t>
  </si>
  <si>
    <t>K-1127 Randaberg</t>
  </si>
  <si>
    <t>K-1130 Strand</t>
  </si>
  <si>
    <t>K-1133 Hjelmeland</t>
  </si>
  <si>
    <t>K-1134 Suldal</t>
  </si>
  <si>
    <t>K-1135 Sauda</t>
  </si>
  <si>
    <t>K-1144 Kvitsøy</t>
  </si>
  <si>
    <t>K-1145 Bokn</t>
  </si>
  <si>
    <t>K-1146 Tysvær</t>
  </si>
  <si>
    <t>K-1149 Karmøy</t>
  </si>
  <si>
    <t>K-1151 Utsira</t>
  </si>
  <si>
    <t>K-1160 Vindafjord</t>
  </si>
  <si>
    <t>K-4601 Bergen</t>
  </si>
  <si>
    <t>K-4602 Kinn</t>
  </si>
  <si>
    <t>K-4611 Etne</t>
  </si>
  <si>
    <t>K-4612 Sveio</t>
  </si>
  <si>
    <t>K-4613 Bømlo</t>
  </si>
  <si>
    <t>K-4614 Stord</t>
  </si>
  <si>
    <t>K-4615 Fitjar</t>
  </si>
  <si>
    <t>K-4616 Tysnes</t>
  </si>
  <si>
    <t>K-4617 Kvinnherad</t>
  </si>
  <si>
    <t>K-4618 Ullensvang</t>
  </si>
  <si>
    <t>K-4619 Eidfjord</t>
  </si>
  <si>
    <t>K-4620 Ulvik</t>
  </si>
  <si>
    <t>K-4621 Voss</t>
  </si>
  <si>
    <t>K-4622 Kvam</t>
  </si>
  <si>
    <t>K-4623 Samnanger</t>
  </si>
  <si>
    <t>K-4624 Bjørnafjorden</t>
  </si>
  <si>
    <t>K-4625 Austevoll</t>
  </si>
  <si>
    <t>K-4626 Øygarden</t>
  </si>
  <si>
    <t>K-4627 Askøy</t>
  </si>
  <si>
    <t>K-4628 Vaksdal</t>
  </si>
  <si>
    <t>K-4629 Modalen</t>
  </si>
  <si>
    <t>K-4630 Osterøy</t>
  </si>
  <si>
    <t>K-4631 Alver</t>
  </si>
  <si>
    <t>K-4632 Austrheim</t>
  </si>
  <si>
    <t>K-4633 Fedje</t>
  </si>
  <si>
    <t>K-4634 Masfjorden</t>
  </si>
  <si>
    <t>K-4635 Gulen</t>
  </si>
  <si>
    <t>K-4636 Solund</t>
  </si>
  <si>
    <t>K-4637 Hyllestad</t>
  </si>
  <si>
    <t>K-4638 Høyanger</t>
  </si>
  <si>
    <t>K-4639 Vik</t>
  </si>
  <si>
    <t>K-4640 Sogndal</t>
  </si>
  <si>
    <t>K-4641 Aurland</t>
  </si>
  <si>
    <t>K-4642 Lærdal</t>
  </si>
  <si>
    <t>K-4643 Årdal</t>
  </si>
  <si>
    <t>K-4644 Luster</t>
  </si>
  <si>
    <t>K-4645 Askvoll</t>
  </si>
  <si>
    <t>K-4646 Fjaler</t>
  </si>
  <si>
    <t>K-4647 Sunnfjord</t>
  </si>
  <si>
    <t>K-4648 Bremanger</t>
  </si>
  <si>
    <t>K-4649 Stad</t>
  </si>
  <si>
    <t>K-4650 Gloppen</t>
  </si>
  <si>
    <t>K-4651 Stryn</t>
  </si>
  <si>
    <t>K-1505 Kristiansund</t>
  </si>
  <si>
    <t>K-1506 Molde</t>
  </si>
  <si>
    <t>K-1507 Ålesund</t>
  </si>
  <si>
    <t>K-1511 Vanylven</t>
  </si>
  <si>
    <t>K-1514 Sande</t>
  </si>
  <si>
    <t>K-1515 Herøy (Møre og Romsdal)</t>
  </si>
  <si>
    <t>K-1516 Ulstein</t>
  </si>
  <si>
    <t>K-1517 Hareid</t>
  </si>
  <si>
    <t>K-1520 Ørsta</t>
  </si>
  <si>
    <t>K-1525 Stranda</t>
  </si>
  <si>
    <t>K-1528 Sykkylven</t>
  </si>
  <si>
    <t>K-1531 Sula</t>
  </si>
  <si>
    <t>K-1532 Giske</t>
  </si>
  <si>
    <t>K-1535 Vestnes</t>
  </si>
  <si>
    <t>K-1539 Rauma</t>
  </si>
  <si>
    <t>K-1547 Aukra</t>
  </si>
  <si>
    <t>K-1554 Averøy</t>
  </si>
  <si>
    <t>K-1557 Gjemnes</t>
  </si>
  <si>
    <t>K-1560 Tingvoll</t>
  </si>
  <si>
    <t>K-1563 Sunndal</t>
  </si>
  <si>
    <t>K-1566 Surnadal</t>
  </si>
  <si>
    <t>K-1573 Smøla</t>
  </si>
  <si>
    <t>K-1576 Aure</t>
  </si>
  <si>
    <t>K-1577 Volda</t>
  </si>
  <si>
    <t>K-1578 Fjord</t>
  </si>
  <si>
    <t>K-1579 Hustadvika</t>
  </si>
  <si>
    <t>K-5001 Trondheim</t>
  </si>
  <si>
    <t>K-5006 Steinkjer</t>
  </si>
  <si>
    <t>K-5007 Namsos</t>
  </si>
  <si>
    <t>K-5014 Frøya</t>
  </si>
  <si>
    <t>K-5020 Osen</t>
  </si>
  <si>
    <t>K-5021 Oppdal</t>
  </si>
  <si>
    <t>K-5022 Rennebu</t>
  </si>
  <si>
    <t>K-5025 Røros</t>
  </si>
  <si>
    <t>K-5026 Holtålen</t>
  </si>
  <si>
    <t>K-5027 Midtre Gauldal</t>
  </si>
  <si>
    <t>K-5028 Melhus</t>
  </si>
  <si>
    <t>K-5029 Skaun</t>
  </si>
  <si>
    <t>K-5031 Malvik</t>
  </si>
  <si>
    <t>K-5032 Selbu</t>
  </si>
  <si>
    <t>K-5033 Tydal</t>
  </si>
  <si>
    <t>K-5034 Meråker</t>
  </si>
  <si>
    <t>K-5035 Stjørdal</t>
  </si>
  <si>
    <t>K-5036 Frosta</t>
  </si>
  <si>
    <t>K-5037 Levanger</t>
  </si>
  <si>
    <t>K-5038 Verdal</t>
  </si>
  <si>
    <t>K-5041 Snåase - Snåsa</t>
  </si>
  <si>
    <t>K-5042 Lierne</t>
  </si>
  <si>
    <t>K-5043 Raarvihke - Røyrvik</t>
  </si>
  <si>
    <t>K-5044 Namsskogan</t>
  </si>
  <si>
    <t>K-5045 Grong</t>
  </si>
  <si>
    <t>K-5046 Høylandet</t>
  </si>
  <si>
    <t>K-5047 Overhalla</t>
  </si>
  <si>
    <t>K-5049 Flatanger</t>
  </si>
  <si>
    <t>K-5052 Leka</t>
  </si>
  <si>
    <t>K-5053 Inderøy</t>
  </si>
  <si>
    <t>K-5054 Indre Fosen</t>
  </si>
  <si>
    <t>K-5055 Heim</t>
  </si>
  <si>
    <t>K-5056 Hitra</t>
  </si>
  <si>
    <t>K-5057 Ørland</t>
  </si>
  <si>
    <t>K-5058 Åfjord</t>
  </si>
  <si>
    <t>K-5059 Orkland</t>
  </si>
  <si>
    <t>K-5060 Nærøysund</t>
  </si>
  <si>
    <t>K-5061 Rindal</t>
  </si>
  <si>
    <t>K-1804 Bodø</t>
  </si>
  <si>
    <t>K-1806 Narvik</t>
  </si>
  <si>
    <t>K-1811 Bindal</t>
  </si>
  <si>
    <t>K-1812 Sømna</t>
  </si>
  <si>
    <t>K-1813 Brønnøy</t>
  </si>
  <si>
    <t>K-1815 Vega</t>
  </si>
  <si>
    <t>K-1816 Vevelstad</t>
  </si>
  <si>
    <t>K-1818 Herøy (Nordland)</t>
  </si>
  <si>
    <t>K-1820 Alstahaug</t>
  </si>
  <si>
    <t>K-1822 Leirfjord</t>
  </si>
  <si>
    <t>K-1824 Vefsn</t>
  </si>
  <si>
    <t>K-1825 Grane</t>
  </si>
  <si>
    <t>K-1826 Hattfjelldal</t>
  </si>
  <si>
    <t>K-1827 Dønna</t>
  </si>
  <si>
    <t>K-1828 Nesna</t>
  </si>
  <si>
    <t>K-1832 Hemnes</t>
  </si>
  <si>
    <t>K-1833 Rana</t>
  </si>
  <si>
    <t>K-1834 Lurøy</t>
  </si>
  <si>
    <t>K-1835 Træna</t>
  </si>
  <si>
    <t>K-1836 Rødøy</t>
  </si>
  <si>
    <t>K-1837 Meløy</t>
  </si>
  <si>
    <t>K-1838 Gildeskål</t>
  </si>
  <si>
    <t>K-1839 Beiarn</t>
  </si>
  <si>
    <t>K-1840 Saltdal</t>
  </si>
  <si>
    <t>K-1841 Fauske - Fuosko</t>
  </si>
  <si>
    <t>K-1845 Sørfold</t>
  </si>
  <si>
    <t>K-1848 Steigen</t>
  </si>
  <si>
    <t>K-1851 Lødingen</t>
  </si>
  <si>
    <t>K-1853 Evenes - Evenássi</t>
  </si>
  <si>
    <t>K-1856 Røst</t>
  </si>
  <si>
    <t>K-1857 Værøy</t>
  </si>
  <si>
    <t>K-1859 Flakstad</t>
  </si>
  <si>
    <t>K-1860 Vestvågøy</t>
  </si>
  <si>
    <t>K-1865 Vågan</t>
  </si>
  <si>
    <t>K-1866 Hadsel</t>
  </si>
  <si>
    <t>K-1867 Bø</t>
  </si>
  <si>
    <t>K-1868 Øksnes</t>
  </si>
  <si>
    <t>K-1870 Sortland - Suortá</t>
  </si>
  <si>
    <t>K-1871 Andøy</t>
  </si>
  <si>
    <t>K-1874 Moskenes</t>
  </si>
  <si>
    <t>K-1875 Hamarøy</t>
  </si>
  <si>
    <t>K-5401 Tromsø</t>
  </si>
  <si>
    <t>K-5402 Harstad</t>
  </si>
  <si>
    <t>K-5403 Alta</t>
  </si>
  <si>
    <t>K-5404 Vardø</t>
  </si>
  <si>
    <t>K-5405 Vadsø</t>
  </si>
  <si>
    <t>K-5406 Hammerfest</t>
  </si>
  <si>
    <t>K-5411 Kvæfjord</t>
  </si>
  <si>
    <t>K-5412 Tjeldsund</t>
  </si>
  <si>
    <t>K-5413 Ibestad</t>
  </si>
  <si>
    <t>K-5414 Gratangen</t>
  </si>
  <si>
    <t>K-5415 Loabák - Lavangen</t>
  </si>
  <si>
    <t>K-5416 Bardu</t>
  </si>
  <si>
    <t>K-5417 Salangen</t>
  </si>
  <si>
    <t>K-5418 Målselv</t>
  </si>
  <si>
    <t>K-5419 Sørreisa</t>
  </si>
  <si>
    <t>K-5420 Dyrøy</t>
  </si>
  <si>
    <t>K-5421 Senja</t>
  </si>
  <si>
    <t>K-5422 Balsfjord</t>
  </si>
  <si>
    <t>K-5423 Karlsøy</t>
  </si>
  <si>
    <t>K-5424 Lyngen</t>
  </si>
  <si>
    <t>K-5425 Storfjord - Omasvuotna - Omasvuono</t>
  </si>
  <si>
    <t>K-5426 Gáivuotna - Kåfjord - Kaivuono</t>
  </si>
  <si>
    <t>K-5427 Skjervøy</t>
  </si>
  <si>
    <t>K-5428 Nordreisa</t>
  </si>
  <si>
    <t>K-5429 Kvænangen</t>
  </si>
  <si>
    <t>K-5430 Guovdageaidnu - Kautokeino</t>
  </si>
  <si>
    <t>K-5432 Loppa</t>
  </si>
  <si>
    <t>K-5433 Hasvik</t>
  </si>
  <si>
    <t>K-5434 Måsøy</t>
  </si>
  <si>
    <t>K-5435 Nordkapp</t>
  </si>
  <si>
    <t>K-5436 Porsanger - Porsángu - Porsanki </t>
  </si>
  <si>
    <t>K-5437 Kárásjohka - Karasjok</t>
  </si>
  <si>
    <t>K-5438 Lebesby</t>
  </si>
  <si>
    <t>K-5439 Gamvik</t>
  </si>
  <si>
    <t>K-5440 Berlevåg</t>
  </si>
  <si>
    <t>K-5441 Deatnu - Tana</t>
  </si>
  <si>
    <t>K-5442 Unjárga - Nesseby</t>
  </si>
  <si>
    <t>K-5443 Båtsfjord</t>
  </si>
  <si>
    <t>K-5444 Sør-Varanger</t>
  </si>
  <si>
    <t>K-21-22 Svalbard og Jan Mayen</t>
  </si>
  <si>
    <t>Import</t>
  </si>
  <si>
    <t>2002-2019 avling i kg</t>
  </si>
  <si>
    <t>Snitt avling</t>
  </si>
  <si>
    <t>Dekar 2002-2019</t>
  </si>
  <si>
    <t>Snitt dekar</t>
  </si>
  <si>
    <t>Snitt dekar 2002-2019</t>
  </si>
  <si>
    <t>Kommunenavn NY</t>
  </si>
  <si>
    <t>3014 INDRE ØSTFOLD</t>
  </si>
  <si>
    <t>3034 NES</t>
  </si>
  <si>
    <t>3016 RAKKESTAD</t>
  </si>
  <si>
    <t>3411 RINGSAKER</t>
  </si>
  <si>
    <t>3030 LILLESTRØM</t>
  </si>
  <si>
    <t>3803 TØNSBERG</t>
  </si>
  <si>
    <t>3413 STANGE</t>
  </si>
  <si>
    <t>3418 ÅSNES</t>
  </si>
  <si>
    <t>3026 AURSKOG-HØLAND</t>
  </si>
  <si>
    <t>3033 ULLENSAKER</t>
  </si>
  <si>
    <t>3804 SANDEFJORD</t>
  </si>
  <si>
    <t>5006 STEINKJER</t>
  </si>
  <si>
    <t>3442 ØSTRE TOTEN</t>
  </si>
  <si>
    <t>5037 LEVANGER</t>
  </si>
  <si>
    <t>3003 SARPSBORG</t>
  </si>
  <si>
    <t>3004 FREDRIKSTAD</t>
  </si>
  <si>
    <t>3805 LARVIK</t>
  </si>
  <si>
    <t>3001 HALDEN</t>
  </si>
  <si>
    <t>3415 SØR-ODAL</t>
  </si>
  <si>
    <t>3007 RINGERIKE</t>
  </si>
  <si>
    <t>3417 GRUE</t>
  </si>
  <si>
    <t>5035 STJØRDAL</t>
  </si>
  <si>
    <t>3403 HAMAR</t>
  </si>
  <si>
    <t>3802 HOLMESTRAND</t>
  </si>
  <si>
    <t>5001 TRONDHEIM</t>
  </si>
  <si>
    <t>3021 ÅS</t>
  </si>
  <si>
    <t>3419 VÅLER (INNLANDET)</t>
  </si>
  <si>
    <t>3020 NORDRE FOLLO</t>
  </si>
  <si>
    <t>3446 GRAN</t>
  </si>
  <si>
    <t>5038 VERDAL</t>
  </si>
  <si>
    <t>3019 VESTBY</t>
  </si>
  <si>
    <t>3017 RÅDE</t>
  </si>
  <si>
    <t>5028 MELHUS</t>
  </si>
  <si>
    <t>3412 LØTEN</t>
  </si>
  <si>
    <t>3048 ØVRE EIKER</t>
  </si>
  <si>
    <t>3036 NANNESTAD</t>
  </si>
  <si>
    <t>3015 SKIPTVET</t>
  </si>
  <si>
    <t>3401 KONGSVINGER</t>
  </si>
  <si>
    <t>3013 MARKER</t>
  </si>
  <si>
    <t>3018 VÅLER (VIKEN)</t>
  </si>
  <si>
    <t>3443 VESTRE TOTEN</t>
  </si>
  <si>
    <t>3047 MODUM</t>
  </si>
  <si>
    <t>3817 MIDT-TELEMARK</t>
  </si>
  <si>
    <t>5057 ØRLAND</t>
  </si>
  <si>
    <t>3035 EIDSVOLL</t>
  </si>
  <si>
    <t>3420 ELVERUM</t>
  </si>
  <si>
    <t>3416 EIDSKOG</t>
  </si>
  <si>
    <t>3002 MOSS</t>
  </si>
  <si>
    <t>3038 HOLE</t>
  </si>
  <si>
    <t>3025 ASKER</t>
  </si>
  <si>
    <t>3028 ENEBAKK</t>
  </si>
  <si>
    <t>3032 GJERDRUM</t>
  </si>
  <si>
    <t>5059 ORKLAND</t>
  </si>
  <si>
    <t>3414 NORD-ODAL</t>
  </si>
  <si>
    <t>3045 SIGDAL</t>
  </si>
  <si>
    <t>3006 KONGSBERG</t>
  </si>
  <si>
    <t>3807 SKIEN</t>
  </si>
  <si>
    <t>3005 DRAMMEN</t>
  </si>
  <si>
    <t>3054 LUNNER</t>
  </si>
  <si>
    <t>5047 OVERHALLA</t>
  </si>
  <si>
    <t>3012 AREMARK</t>
  </si>
  <si>
    <t>5053 INDERØY</t>
  </si>
  <si>
    <t>3407 GJØVIK</t>
  </si>
  <si>
    <t>3801 HORTEN</t>
  </si>
  <si>
    <t>3022 FROGN</t>
  </si>
  <si>
    <t>5054 INDRE FOSEN</t>
  </si>
  <si>
    <t>3049 LIER</t>
  </si>
  <si>
    <t>3816 NOME</t>
  </si>
  <si>
    <t>5029 SKAUN</t>
  </si>
  <si>
    <t>1120 KLEPP</t>
  </si>
  <si>
    <t>5036 FROSTA</t>
  </si>
  <si>
    <t>3811 FÆRDER</t>
  </si>
  <si>
    <t>3031 NITTEDAL</t>
  </si>
  <si>
    <t>3447 SØNDRE LAND</t>
  </si>
  <si>
    <t>3024 BÆRUM</t>
  </si>
  <si>
    <t>5041 SNÅSA</t>
  </si>
  <si>
    <t>1124 SOLA</t>
  </si>
  <si>
    <t>3808 NOTODDEN</t>
  </si>
  <si>
    <t>5007 NAMSOS</t>
  </si>
  <si>
    <t>5031 MALVIK</t>
  </si>
  <si>
    <t>5032 SELBU</t>
  </si>
  <si>
    <t>3053 JEVNAKER</t>
  </si>
  <si>
    <t>3422 ÅMOT</t>
  </si>
  <si>
    <t>3437 SEL</t>
  </si>
  <si>
    <t>3423 STOR-ELVDAL</t>
  </si>
  <si>
    <t>3405 LILLEHAMMER</t>
  </si>
  <si>
    <t>1566 SURNADAL</t>
  </si>
  <si>
    <t>3046 KRØDSHERAD</t>
  </si>
  <si>
    <t>1119 HÅ</t>
  </si>
  <si>
    <t>5045 GRONG</t>
  </si>
  <si>
    <t>4206 FARSUND</t>
  </si>
  <si>
    <t>3438 SØR-FRON</t>
  </si>
  <si>
    <t>3448 NORDRE LAND</t>
  </si>
  <si>
    <t>3050 FLESBERG</t>
  </si>
  <si>
    <t>1108 SANDNES</t>
  </si>
  <si>
    <t>1121 TIME</t>
  </si>
  <si>
    <t>0301 OSLO</t>
  </si>
  <si>
    <t>3023 NESODDEN</t>
  </si>
  <si>
    <t>3029 LØRENSKOG</t>
  </si>
  <si>
    <t>3424 RENDALEN</t>
  </si>
  <si>
    <t>3436 NORD-FRON</t>
  </si>
  <si>
    <t>1103 STAVANGER</t>
  </si>
  <si>
    <t>3039 FLÅ</t>
  </si>
  <si>
    <t>3441 GAUSDAL</t>
  </si>
  <si>
    <t>4204 KRISTIANSAND</t>
  </si>
  <si>
    <t>3027 RÆLINGEN</t>
  </si>
  <si>
    <t>3812 SILJAN</t>
  </si>
  <si>
    <t>5058 ÅFJORD</t>
  </si>
  <si>
    <t>3051 ROLLAG</t>
  </si>
  <si>
    <t>1539 RAUMA</t>
  </si>
  <si>
    <t>3813 BAMBLE</t>
  </si>
  <si>
    <t>1127 RANDABERG</t>
  </si>
  <si>
    <t>1579 HUSTADVIKA</t>
  </si>
  <si>
    <t>5046 HØYLANDET</t>
  </si>
  <si>
    <t>4202 GRIMSTAD</t>
  </si>
  <si>
    <t>1563 SUNNDAL</t>
  </si>
  <si>
    <t>5022 RENNEBU</t>
  </si>
  <si>
    <t>3439 RINGEBU</t>
  </si>
  <si>
    <t>3433 SKJÅK</t>
  </si>
  <si>
    <t>4203 ARENDAL</t>
  </si>
  <si>
    <t>1812 SØMNA</t>
  </si>
  <si>
    <t>5060 NÆRØYSUND</t>
  </si>
  <si>
    <t>3428 ALVDAL</t>
  </si>
  <si>
    <t>3037 HURDAL</t>
  </si>
  <si>
    <t>3440 ØYER</t>
  </si>
  <si>
    <t>3821 KVITESEID</t>
  </si>
  <si>
    <t>4217 ÅMLI</t>
  </si>
  <si>
    <t>3419 Våler</t>
  </si>
  <si>
    <t>5027 MIDTRE GAULDAL</t>
  </si>
  <si>
    <t>3820 SELJORD</t>
  </si>
  <si>
    <t>3806 PORSGRUNN</t>
  </si>
  <si>
    <t>4215 LILLESAND</t>
  </si>
  <si>
    <t>5034 MERÅKER</t>
  </si>
  <si>
    <t>3449 SØR-AURDAL</t>
  </si>
  <si>
    <t>3011 HVALER</t>
  </si>
  <si>
    <t>3435 VÅGÅ</t>
  </si>
  <si>
    <t>3040 NESBYEN</t>
  </si>
  <si>
    <t>3452 VESTRE SLIDRE</t>
  </si>
  <si>
    <t>5049 FLATANGER</t>
  </si>
  <si>
    <t>4214 FROLAND</t>
  </si>
  <si>
    <t>4219 EVJE OG HORNNES</t>
  </si>
  <si>
    <t>4205 LINDESNES</t>
  </si>
  <si>
    <t>3018 Våler</t>
  </si>
  <si>
    <t>3815 DRANGEDAL</t>
  </si>
  <si>
    <t>1506 MOLDE</t>
  </si>
  <si>
    <t>1133 HJELMELAND</t>
  </si>
  <si>
    <t>1535 VESTNES</t>
  </si>
  <si>
    <t>3819 HJARTDAL</t>
  </si>
  <si>
    <t>3427 TYNSET</t>
  </si>
  <si>
    <t>4216 BIRKENES</t>
  </si>
  <si>
    <t>4213 TVEDESTRAND</t>
  </si>
  <si>
    <t>5021 OPPDAL</t>
  </si>
  <si>
    <t>3434 LOM</t>
  </si>
  <si>
    <t>1547 AUKRA</t>
  </si>
  <si>
    <t>3431 DOVRE</t>
  </si>
  <si>
    <t>4211 GJERSTAD</t>
  </si>
  <si>
    <t>3453 ØYSTRE SLIDRE</t>
  </si>
  <si>
    <t>3451 NORD-AURDAL</t>
  </si>
  <si>
    <t>1824 VEFSN</t>
  </si>
  <si>
    <t>4611 ETNE</t>
  </si>
  <si>
    <t>4642 LÆRDAL</t>
  </si>
  <si>
    <t>5055 HEIM</t>
  </si>
  <si>
    <t>5020 OSEN</t>
  </si>
  <si>
    <t>4225 LYNGDAL</t>
  </si>
  <si>
    <t>4227 KVINESDAL</t>
  </si>
  <si>
    <t>1507 ÅLESUND</t>
  </si>
  <si>
    <t>1122 GJESDAL</t>
  </si>
  <si>
    <t>4223 VENNESLA</t>
  </si>
  <si>
    <t>3052 NORE OG UVDAL</t>
  </si>
  <si>
    <t>1820 ALSTAHAUG</t>
  </si>
  <si>
    <t>1557 GJEMNES</t>
  </si>
  <si>
    <t>1532 GISKE</t>
  </si>
  <si>
    <t>3426 TOLGA</t>
  </si>
  <si>
    <t>1578 FJORD</t>
  </si>
  <si>
    <t>4218 IVELAND</t>
  </si>
  <si>
    <t>1101 EIGERSUND</t>
  </si>
  <si>
    <t>4220 BYGLAND</t>
  </si>
  <si>
    <t>5061 RINDAL</t>
  </si>
  <si>
    <t>5052 LEKA</t>
  </si>
  <si>
    <t>3450 ETNEDAL</t>
  </si>
  <si>
    <t>3432 LESJA</t>
  </si>
  <si>
    <t>1554 AVERØY</t>
  </si>
  <si>
    <t>1813 BRØNNØY</t>
  </si>
  <si>
    <t>3824 TOKKE</t>
  </si>
  <si>
    <t>3818 TINN</t>
  </si>
  <si>
    <t>3041 GOL</t>
  </si>
  <si>
    <t>3825 VINJE</t>
  </si>
  <si>
    <t>1815 VEGA</t>
  </si>
  <si>
    <t>4201 RISØR</t>
  </si>
  <si>
    <t>1560 TINGVOLL</t>
  </si>
  <si>
    <t>3429 FOLLDAL</t>
  </si>
  <si>
    <t>3421 TRYSIL</t>
  </si>
  <si>
    <t>1160 VINDAFJORD</t>
  </si>
  <si>
    <t>1114 BJERKREIM</t>
  </si>
  <si>
    <t>1573 SMØLA</t>
  </si>
  <si>
    <t>1130 STRAND</t>
  </si>
  <si>
    <t>4644 LUSTER</t>
  </si>
  <si>
    <t>3454 VANG</t>
  </si>
  <si>
    <t>1149 KARMØY</t>
  </si>
  <si>
    <t>4212 VEGÅRSHEI</t>
  </si>
  <si>
    <t>5026 HOLTÅLEN</t>
  </si>
  <si>
    <t>4226 HÆGEBOSTAD</t>
  </si>
  <si>
    <t>3814 KRAGERØ</t>
  </si>
  <si>
    <t>1833 RANA</t>
  </si>
  <si>
    <t>1525 STRANDA</t>
  </si>
  <si>
    <t>4618 ULLENSVANG</t>
  </si>
  <si>
    <t>4221 VALLE</t>
  </si>
  <si>
    <t>3042 HEMSEDAL</t>
  </si>
  <si>
    <t>4617 KVINNHERAD</t>
  </si>
  <si>
    <t>1135 SAUDA</t>
  </si>
  <si>
    <t>4639 VIK</t>
  </si>
  <si>
    <t>5401 TROMSØ</t>
  </si>
  <si>
    <t>5424 LYNGEN</t>
  </si>
  <si>
    <t>1112 LUND</t>
  </si>
  <si>
    <t>1840 SALTDAL</t>
  </si>
  <si>
    <t>1577 VOLDA</t>
  </si>
  <si>
    <t>1841 FAUSKE</t>
  </si>
  <si>
    <t>1837 MELØY</t>
  </si>
  <si>
    <t>1845 SØRFOLD</t>
  </si>
  <si>
    <t>5418 MÅLSELV</t>
  </si>
  <si>
    <t>1848 STEIGEN</t>
  </si>
  <si>
    <t>5444 SØR-VARANGER</t>
  </si>
  <si>
    <t>1853 EVENES</t>
  </si>
  <si>
    <t>1146 TYSVÆR</t>
  </si>
  <si>
    <t>1860 VESTVÅGØY</t>
  </si>
  <si>
    <t>3823 FYRESDAL</t>
  </si>
  <si>
    <t>1865 VÅGAN</t>
  </si>
  <si>
    <t>5056 HITRA</t>
  </si>
  <si>
    <t>4650 GLOPPEN</t>
  </si>
  <si>
    <t>1111 SOKNDAL</t>
  </si>
  <si>
    <t>1834 LURØY</t>
  </si>
  <si>
    <t>1871 ANDØY</t>
  </si>
  <si>
    <t>4621 VOSS</t>
  </si>
  <si>
    <t>4602 KINN</t>
  </si>
  <si>
    <t>1867 BØ</t>
  </si>
  <si>
    <t>1816 VEVELSTAD</t>
  </si>
  <si>
    <t>5421 SENJA</t>
  </si>
  <si>
    <t>5413 IBESTAD</t>
  </si>
  <si>
    <t>4637 HYLLESTAD</t>
  </si>
  <si>
    <t>4631 ALVER</t>
  </si>
  <si>
    <t>4630 OSTERØY</t>
  </si>
  <si>
    <t>3430 OS (INNLANDET)</t>
  </si>
  <si>
    <t>1870 SORTLAND</t>
  </si>
  <si>
    <t>5417 SALANGEN</t>
  </si>
  <si>
    <t>1836 RØDØY</t>
  </si>
  <si>
    <t>4647 SUNNFJORD</t>
  </si>
  <si>
    <t>4627 ASKØY</t>
  </si>
  <si>
    <t>5416 BARDU</t>
  </si>
  <si>
    <t>5422 BALSFJORD</t>
  </si>
  <si>
    <t>1804 BODØ</t>
  </si>
  <si>
    <t>1828 NESNA</t>
  </si>
  <si>
    <t>5420 DYRØY</t>
  </si>
  <si>
    <t>3043 ÅL</t>
  </si>
  <si>
    <t>4640 SOGNDAL</t>
  </si>
  <si>
    <t>5402 HARSTAD</t>
  </si>
  <si>
    <t>4641 AURLAND</t>
  </si>
  <si>
    <t>1576 AURE</t>
  </si>
  <si>
    <t>1806 NARVIK</t>
  </si>
  <si>
    <t>1835 TRÆNA</t>
  </si>
  <si>
    <t>4624 BJØRNAFJORDEN</t>
  </si>
  <si>
    <t>5441 TANA</t>
  </si>
  <si>
    <t>5403 ALTA</t>
  </si>
  <si>
    <t>5425 STORFJORD</t>
  </si>
  <si>
    <t>5428 NORDREISA</t>
  </si>
  <si>
    <t>5436 PORSANGER</t>
  </si>
  <si>
    <t>5419 SØRREISA</t>
  </si>
  <si>
    <t>5437 KARASJOK</t>
  </si>
  <si>
    <t>1866 HADSEL</t>
  </si>
  <si>
    <t>1811 BINDAL</t>
  </si>
  <si>
    <t>5412 TJELDSUND</t>
  </si>
  <si>
    <t>4622 KVAM</t>
  </si>
  <si>
    <t>Gjødselproduksjon (kg)</t>
  </si>
  <si>
    <t>https://orgprints.org/id/eprint/30212/1/TemaarktNr12014%20Husdyrgj%C3%B8dsel%20og%20lagerkapasitet.pdf</t>
  </si>
  <si>
    <t>TS</t>
  </si>
  <si>
    <t>Organisk innhold</t>
  </si>
  <si>
    <t>Spes. Metanproduksjon (m3/kg VS)</t>
  </si>
  <si>
    <t>Faktor m3 --&gt; kWh</t>
  </si>
  <si>
    <t>kWh per dyr per år</t>
  </si>
  <si>
    <t>Matavfall per pers per år</t>
  </si>
  <si>
    <t>kg/pers</t>
  </si>
  <si>
    <t>kWh per pers per år</t>
  </si>
  <si>
    <t>kWh/pers</t>
  </si>
  <si>
    <t>Avløsslam</t>
  </si>
  <si>
    <t>Estimert potensiale avløpsslam CL</t>
  </si>
  <si>
    <t>kWh</t>
  </si>
  <si>
    <t>Estimert potensiale avløpsslam Norsus</t>
  </si>
  <si>
    <t>Snitt potensiale</t>
  </si>
  <si>
    <t>Estimert befolkning 2030</t>
  </si>
  <si>
    <t>pers</t>
  </si>
  <si>
    <t>Produksjonsfaktor halm</t>
  </si>
  <si>
    <t>kg/dekar</t>
  </si>
  <si>
    <t>Tilgjengelighetsfaktor</t>
  </si>
  <si>
    <t>Biogassproduksjon</t>
  </si>
  <si>
    <t>kWh/kg TS</t>
  </si>
  <si>
    <t>kWh per dekar</t>
  </si>
  <si>
    <t>kWh/dekar</t>
  </si>
  <si>
    <t>Fylkesnr. 2019</t>
  </si>
  <si>
    <t>Fylkesnavn 2019</t>
  </si>
  <si>
    <t>Kommunenr. 2019</t>
  </si>
  <si>
    <t>Kommunenavn 2019</t>
  </si>
  <si>
    <t>Fylkesnr. 2020</t>
  </si>
  <si>
    <t>Fylkesnavn 2020</t>
  </si>
  <si>
    <t>Kommunenr. 2020</t>
  </si>
  <si>
    <t>Kommunenavn 2020</t>
  </si>
  <si>
    <t>Check</t>
  </si>
  <si>
    <t>ØSTFOLD</t>
  </si>
  <si>
    <t>HALDEN</t>
  </si>
  <si>
    <t>VIKEN</t>
  </si>
  <si>
    <t>MOSS</t>
  </si>
  <si>
    <t>SARPSBORG</t>
  </si>
  <si>
    <t>FREDRIKSTAD</t>
  </si>
  <si>
    <t>HVALER</t>
  </si>
  <si>
    <t>AREMARK</t>
  </si>
  <si>
    <t>MARKER</t>
  </si>
  <si>
    <t>RØMSKOG</t>
  </si>
  <si>
    <t>AURSKOG-HØLAND</t>
  </si>
  <si>
    <t>TRØGSTAD</t>
  </si>
  <si>
    <t>INDRE ØSTFOLD</t>
  </si>
  <si>
    <t>SPYDEBERG</t>
  </si>
  <si>
    <t>ASKIM</t>
  </si>
  <si>
    <t>EIDSBERG</t>
  </si>
  <si>
    <t>SKIPTVET</t>
  </si>
  <si>
    <t>RAKKESTAD</t>
  </si>
  <si>
    <t>RÅDE</t>
  </si>
  <si>
    <t>RYGGE</t>
  </si>
  <si>
    <t>VÅLER (ØSTF.)</t>
  </si>
  <si>
    <t>VÅLER (VIKEN)</t>
  </si>
  <si>
    <t>HOBØL</t>
  </si>
  <si>
    <t>AKERSHUS</t>
  </si>
  <si>
    <t>VESTBY</t>
  </si>
  <si>
    <t>SKI</t>
  </si>
  <si>
    <t>NORDRE FOLLO</t>
  </si>
  <si>
    <t>ÅS</t>
  </si>
  <si>
    <t>FROGN</t>
  </si>
  <si>
    <t>NESODDEN</t>
  </si>
  <si>
    <t>OPPEGÅRD</t>
  </si>
  <si>
    <t>BÆRUM</t>
  </si>
  <si>
    <t>ASKER</t>
  </si>
  <si>
    <t>SØRUM</t>
  </si>
  <si>
    <t>LILLESTRØM</t>
  </si>
  <si>
    <t>FET</t>
  </si>
  <si>
    <t>RÆLINGEN</t>
  </si>
  <si>
    <t>ENEBAKK</t>
  </si>
  <si>
    <t>LØRENSKOG</t>
  </si>
  <si>
    <t>SKEDSMO</t>
  </si>
  <si>
    <t>NITTEDAL</t>
  </si>
  <si>
    <t>GJERDRUM</t>
  </si>
  <si>
    <t>ULLENSAKER</t>
  </si>
  <si>
    <t>NES (AKERSHUS)</t>
  </si>
  <si>
    <t>NES</t>
  </si>
  <si>
    <t>EIDSVOLL</t>
  </si>
  <si>
    <t>NANNESTAD</t>
  </si>
  <si>
    <t>HURDAL</t>
  </si>
  <si>
    <t>OSLO</t>
  </si>
  <si>
    <t>HEDMARK</t>
  </si>
  <si>
    <t>KONGSVINGER</t>
  </si>
  <si>
    <t>INNLANDET</t>
  </si>
  <si>
    <t>HAMAR</t>
  </si>
  <si>
    <t>RINGSAKER</t>
  </si>
  <si>
    <t>LØTEN</t>
  </si>
  <si>
    <t>STANGE</t>
  </si>
  <si>
    <t>NORD-ODAL</t>
  </si>
  <si>
    <t>SØR-ODAL</t>
  </si>
  <si>
    <t>EIDSKOG</t>
  </si>
  <si>
    <t>GRUE</t>
  </si>
  <si>
    <t>ÅSNES</t>
  </si>
  <si>
    <t>VÅLER (HEDM.)</t>
  </si>
  <si>
    <t>VÅLER (INNLANDET)</t>
  </si>
  <si>
    <t>ELVERUM</t>
  </si>
  <si>
    <t>TRYSIL</t>
  </si>
  <si>
    <t>ÅMOT</t>
  </si>
  <si>
    <t>STOR-ELVDAL</t>
  </si>
  <si>
    <t>RENDALEN</t>
  </si>
  <si>
    <t>ENGERDAL</t>
  </si>
  <si>
    <t>TOLGA</t>
  </si>
  <si>
    <t>TYNSET</t>
  </si>
  <si>
    <t>ALVDAL</t>
  </si>
  <si>
    <t>FOLLDAL</t>
  </si>
  <si>
    <t>OS (HEDM.)</t>
  </si>
  <si>
    <t>OS (INNLANDET)</t>
  </si>
  <si>
    <t>OPPLAND</t>
  </si>
  <si>
    <t>LILLEHAMMER</t>
  </si>
  <si>
    <t>GJØVIK</t>
  </si>
  <si>
    <t>DOVRE</t>
  </si>
  <si>
    <t>LESJA</t>
  </si>
  <si>
    <t>SKJÅK</t>
  </si>
  <si>
    <t>LOM</t>
  </si>
  <si>
    <t>VÅGÅ</t>
  </si>
  <si>
    <t>NORD-FRON</t>
  </si>
  <si>
    <t>SEL</t>
  </si>
  <si>
    <t>SØR-FRON</t>
  </si>
  <si>
    <t>RINGEBU</t>
  </si>
  <si>
    <t>ØYER</t>
  </si>
  <si>
    <t>GAUSDAL</t>
  </si>
  <si>
    <t>ØSTRE TOTEN</t>
  </si>
  <si>
    <t>VESTRE TOTEN</t>
  </si>
  <si>
    <t>JEVNAKER</t>
  </si>
  <si>
    <t>LUNNER</t>
  </si>
  <si>
    <t>GRAN</t>
  </si>
  <si>
    <t>SØNDRE LAND</t>
  </si>
  <si>
    <t>NORDRE LAND</t>
  </si>
  <si>
    <t>SØR-AURDAL</t>
  </si>
  <si>
    <t>ETNEDAL</t>
  </si>
  <si>
    <t>NORD-AURDAL</t>
  </si>
  <si>
    <t>VESTRE SLIDRE</t>
  </si>
  <si>
    <t>ØYSTRE SLIDRE</t>
  </si>
  <si>
    <t>VANG</t>
  </si>
  <si>
    <t>BUSKERUD</t>
  </si>
  <si>
    <t>DRAMMEN</t>
  </si>
  <si>
    <t>KONGSBERG</t>
  </si>
  <si>
    <t>RINGERIKE</t>
  </si>
  <si>
    <t>HOLE</t>
  </si>
  <si>
    <t>FLÅ</t>
  </si>
  <si>
    <t>NES (BUSK.)</t>
  </si>
  <si>
    <t>NESBYEN</t>
  </si>
  <si>
    <t>GOL</t>
  </si>
  <si>
    <t>HEMSEDAL</t>
  </si>
  <si>
    <t>ÅL</t>
  </si>
  <si>
    <t>HOL</t>
  </si>
  <si>
    <t>SIGDAL</t>
  </si>
  <si>
    <t>KRØDSHERAD</t>
  </si>
  <si>
    <t>MODUM</t>
  </si>
  <si>
    <t>ØVRE EIKER</t>
  </si>
  <si>
    <t>NEDRE EIKER</t>
  </si>
  <si>
    <t>LIER</t>
  </si>
  <si>
    <t>RØYKEN</t>
  </si>
  <si>
    <t>HURUM</t>
  </si>
  <si>
    <t>FLESBERG</t>
  </si>
  <si>
    <t>ROLLAG</t>
  </si>
  <si>
    <t>NORE OG UVDAL</t>
  </si>
  <si>
    <t>VESTFOLD</t>
  </si>
  <si>
    <t>HORTEN</t>
  </si>
  <si>
    <t>VESTFOLD OG TELEMARK</t>
  </si>
  <si>
    <t>TØNSBERG</t>
  </si>
  <si>
    <t>SANDEFJORD</t>
  </si>
  <si>
    <t>SVELVIK</t>
  </si>
  <si>
    <t>LARVIK</t>
  </si>
  <si>
    <t>SANDE (VESTF.)</t>
  </si>
  <si>
    <t>HOLMESTRAND</t>
  </si>
  <si>
    <t>RE</t>
  </si>
  <si>
    <t>FÆRDER</t>
  </si>
  <si>
    <t>TELEMARK</t>
  </si>
  <si>
    <t>PORSGRUNN</t>
  </si>
  <si>
    <t>SKIEN</t>
  </si>
  <si>
    <t>NOTODDEN</t>
  </si>
  <si>
    <t>SILJAN</t>
  </si>
  <si>
    <t>BAMBLE</t>
  </si>
  <si>
    <t>KRAGERØ</t>
  </si>
  <si>
    <t>DRANGEDAL</t>
  </si>
  <si>
    <t>NOME</t>
  </si>
  <si>
    <t>BØ (TELEM.)</t>
  </si>
  <si>
    <t>MIDT-TELEMARK</t>
  </si>
  <si>
    <t>SAUHERAD</t>
  </si>
  <si>
    <t>TINN</t>
  </si>
  <si>
    <t>HJARTDAL</t>
  </si>
  <si>
    <t>SELJORD</t>
  </si>
  <si>
    <t>KVITESEID</t>
  </si>
  <si>
    <t>NISSEDAL</t>
  </si>
  <si>
    <t>FYRESDAL</t>
  </si>
  <si>
    <t>TOKKE</t>
  </si>
  <si>
    <t>VINJE</t>
  </si>
  <si>
    <t>AUST-AGDER</t>
  </si>
  <si>
    <t>RISØR</t>
  </si>
  <si>
    <t>AGDER</t>
  </si>
  <si>
    <t>GRIMSTAD</t>
  </si>
  <si>
    <t>ARENDAL</t>
  </si>
  <si>
    <t>GJERSTAD</t>
  </si>
  <si>
    <t>VEGÅRSHEI</t>
  </si>
  <si>
    <t>TVEDESTRAND</t>
  </si>
  <si>
    <t>FROLAND</t>
  </si>
  <si>
    <t>LILLESAND</t>
  </si>
  <si>
    <t>BIRKENES</t>
  </si>
  <si>
    <t>ÅMLI</t>
  </si>
  <si>
    <t>IVELAND</t>
  </si>
  <si>
    <t>EVJE OG HORNNES</t>
  </si>
  <si>
    <t>BYGLAND</t>
  </si>
  <si>
    <t>VALLE</t>
  </si>
  <si>
    <t>BYKLE</t>
  </si>
  <si>
    <t>VEST-AGDER</t>
  </si>
  <si>
    <t>KRISTIANSAND</t>
  </si>
  <si>
    <t>MANDAL</t>
  </si>
  <si>
    <t>LINDESNES</t>
  </si>
  <si>
    <t>FARSUND</t>
  </si>
  <si>
    <t>FLEKKEFJORD</t>
  </si>
  <si>
    <t>VENNESLA</t>
  </si>
  <si>
    <t>SONGDALEN</t>
  </si>
  <si>
    <t>SØGNE</t>
  </si>
  <si>
    <t>MARNARDAL</t>
  </si>
  <si>
    <t>ÅSERAL</t>
  </si>
  <si>
    <t>AUDNEDAL</t>
  </si>
  <si>
    <t>LYNGDAL</t>
  </si>
  <si>
    <t>HÆGEBOSTAD</t>
  </si>
  <si>
    <t>KVINESDAL</t>
  </si>
  <si>
    <t>SIRDAL</t>
  </si>
  <si>
    <t>ROGALAND</t>
  </si>
  <si>
    <t>EIGERSUND</t>
  </si>
  <si>
    <t>SANDNES</t>
  </si>
  <si>
    <t>STAVANGER</t>
  </si>
  <si>
    <t>HAUGESUND</t>
  </si>
  <si>
    <t>SOKNDAL</t>
  </si>
  <si>
    <t>LUND</t>
  </si>
  <si>
    <t>BJERKREIM</t>
  </si>
  <si>
    <t>HÅ</t>
  </si>
  <si>
    <t>KLEPP</t>
  </si>
  <si>
    <t>TIME</t>
  </si>
  <si>
    <t>GJESDAL</t>
  </si>
  <si>
    <t>SOLA</t>
  </si>
  <si>
    <t>RANDABERG</t>
  </si>
  <si>
    <t>FORSAND</t>
  </si>
  <si>
    <t>STRAND</t>
  </si>
  <si>
    <t>HJELMELAND</t>
  </si>
  <si>
    <t>SULDAL</t>
  </si>
  <si>
    <t>SAUDA</t>
  </si>
  <si>
    <t>FINNØY</t>
  </si>
  <si>
    <t>RENNESØY</t>
  </si>
  <si>
    <t>KVITSØY</t>
  </si>
  <si>
    <t>BOKN</t>
  </si>
  <si>
    <t>TYSVÆR</t>
  </si>
  <si>
    <t>KARMØY</t>
  </si>
  <si>
    <t>UTSIRA</t>
  </si>
  <si>
    <t>VINDAFJORD</t>
  </si>
  <si>
    <t>HORDALAND</t>
  </si>
  <si>
    <t>BERGEN</t>
  </si>
  <si>
    <t>VESTLAND</t>
  </si>
  <si>
    <t>ETNE</t>
  </si>
  <si>
    <t>SVEIO</t>
  </si>
  <si>
    <t>BØMLO</t>
  </si>
  <si>
    <t>STORD</t>
  </si>
  <si>
    <t>FITJAR</t>
  </si>
  <si>
    <t>TYSNES</t>
  </si>
  <si>
    <t>KVINNHERAD</t>
  </si>
  <si>
    <t>JONDAL</t>
  </si>
  <si>
    <t>ULLENSVANG</t>
  </si>
  <si>
    <t>ODDA</t>
  </si>
  <si>
    <t>EIDFJORD</t>
  </si>
  <si>
    <t>ULVIK</t>
  </si>
  <si>
    <t>GRANVIN</t>
  </si>
  <si>
    <t>VOSS</t>
  </si>
  <si>
    <t>KVAM</t>
  </si>
  <si>
    <t>FUSA</t>
  </si>
  <si>
    <t>BJØRNAFJORDEN</t>
  </si>
  <si>
    <t>SAMNANGER</t>
  </si>
  <si>
    <t>OS (HORDALAND)</t>
  </si>
  <si>
    <t>AUSTEVOLL</t>
  </si>
  <si>
    <t>SUND</t>
  </si>
  <si>
    <t>ØYGARDEN</t>
  </si>
  <si>
    <t>FJELL</t>
  </si>
  <si>
    <t>ASKØY</t>
  </si>
  <si>
    <t>VAKSDAL</t>
  </si>
  <si>
    <t>MODALEN</t>
  </si>
  <si>
    <t>OSTERØY</t>
  </si>
  <si>
    <t>MELAND</t>
  </si>
  <si>
    <t>ALVER</t>
  </si>
  <si>
    <t>RADØY</t>
  </si>
  <si>
    <t>LINDÅS</t>
  </si>
  <si>
    <t>AUSTRHEIM</t>
  </si>
  <si>
    <t>FEDJE</t>
  </si>
  <si>
    <t>MASFJORDEN</t>
  </si>
  <si>
    <t>SOGN OG FJORDANE</t>
  </si>
  <si>
    <t>FLORA</t>
  </si>
  <si>
    <t>KINN</t>
  </si>
  <si>
    <t>GULEN</t>
  </si>
  <si>
    <t>SOLUND</t>
  </si>
  <si>
    <t>HYLLESTAD</t>
  </si>
  <si>
    <t>HØYANGER</t>
  </si>
  <si>
    <t>VIK</t>
  </si>
  <si>
    <t>BALESTRAND</t>
  </si>
  <si>
    <t>SOGNDAL</t>
  </si>
  <si>
    <t>LEIKANGER</t>
  </si>
  <si>
    <t>AURLAND</t>
  </si>
  <si>
    <t>LÆRDAL</t>
  </si>
  <si>
    <t>ÅRDAL</t>
  </si>
  <si>
    <t>LUSTER</t>
  </si>
  <si>
    <t>ASKVOLL</t>
  </si>
  <si>
    <t>FJALER</t>
  </si>
  <si>
    <t>GAULAR</t>
  </si>
  <si>
    <t>SUNNFJORD</t>
  </si>
  <si>
    <t>JØLSTER</t>
  </si>
  <si>
    <t>FØRDE</t>
  </si>
  <si>
    <t>NAUSTDAL</t>
  </si>
  <si>
    <t>BREMANGER</t>
  </si>
  <si>
    <t>VÅGSØY</t>
  </si>
  <si>
    <t>SELJE</t>
  </si>
  <si>
    <t>STAD</t>
  </si>
  <si>
    <t>EID</t>
  </si>
  <si>
    <t>HORNINDAL</t>
  </si>
  <si>
    <t>MØRE OG ROMSDAL</t>
  </si>
  <si>
    <t>VOLDA</t>
  </si>
  <si>
    <t>GLOPPEN</t>
  </si>
  <si>
    <t>STRYN</t>
  </si>
  <si>
    <t>MOLDE</t>
  </si>
  <si>
    <t>ÅLESUND</t>
  </si>
  <si>
    <t>KRISTIANSUND</t>
  </si>
  <si>
    <t>VANYLVEN</t>
  </si>
  <si>
    <t>SANDE</t>
  </si>
  <si>
    <t>HERØY</t>
  </si>
  <si>
    <t>ULSTEIN</t>
  </si>
  <si>
    <t>HAREID</t>
  </si>
  <si>
    <t>ØRSTA</t>
  </si>
  <si>
    <t>ØRSKOG</t>
  </si>
  <si>
    <t>NORDDAL</t>
  </si>
  <si>
    <t>FJORD</t>
  </si>
  <si>
    <t>STRANDA</t>
  </si>
  <si>
    <t>STORDAL</t>
  </si>
  <si>
    <t>SYKKYLVEN</t>
  </si>
  <si>
    <t>SKODJE</t>
  </si>
  <si>
    <t>SULA</t>
  </si>
  <si>
    <t>GISKE</t>
  </si>
  <si>
    <t>HARAM</t>
  </si>
  <si>
    <t>VESTNES</t>
  </si>
  <si>
    <t>RAUMA</t>
  </si>
  <si>
    <t>NESSET</t>
  </si>
  <si>
    <t>MIDSUND</t>
  </si>
  <si>
    <t>SANDØY</t>
  </si>
  <si>
    <t>AUKRA</t>
  </si>
  <si>
    <t>FRÆNA</t>
  </si>
  <si>
    <t>HUSTADVIKA</t>
  </si>
  <si>
    <t>EIDE</t>
  </si>
  <si>
    <t>AVERØY</t>
  </si>
  <si>
    <t>GJEMNES</t>
  </si>
  <si>
    <t>TINGVOLL</t>
  </si>
  <si>
    <t>SUNNDAL</t>
  </si>
  <si>
    <t>SURNADAL</t>
  </si>
  <si>
    <t>HALSA</t>
  </si>
  <si>
    <t>TRØNDELAG</t>
  </si>
  <si>
    <t>HEIM</t>
  </si>
  <si>
    <t>SMØLA</t>
  </si>
  <si>
    <t>AURE</t>
  </si>
  <si>
    <t>NORDLAND</t>
  </si>
  <si>
    <t>BODØ</t>
  </si>
  <si>
    <t>NARVIK</t>
  </si>
  <si>
    <t>BINDAL</t>
  </si>
  <si>
    <t>SØMNA</t>
  </si>
  <si>
    <t>BRØNNØY</t>
  </si>
  <si>
    <t>VEGA</t>
  </si>
  <si>
    <t>VEVELSTAD</t>
  </si>
  <si>
    <t>ALSTAHAUG</t>
  </si>
  <si>
    <t>LEIRFJORD</t>
  </si>
  <si>
    <t>VEFSN</t>
  </si>
  <si>
    <t>GRANE</t>
  </si>
  <si>
    <t>HATTFJELLDAL</t>
  </si>
  <si>
    <t>DØNNA</t>
  </si>
  <si>
    <t>NESNA</t>
  </si>
  <si>
    <t>HEMNES</t>
  </si>
  <si>
    <t>RANA</t>
  </si>
  <si>
    <t>LURØY</t>
  </si>
  <si>
    <t>TRÆNA</t>
  </si>
  <si>
    <t>RØDØY</t>
  </si>
  <si>
    <t>MELØY</t>
  </si>
  <si>
    <t>GILDESKÅL</t>
  </si>
  <si>
    <t>BEIARN</t>
  </si>
  <si>
    <t>SALTDAL</t>
  </si>
  <si>
    <t>FAUSKE</t>
  </si>
  <si>
    <t>SØRFOLD</t>
  </si>
  <si>
    <t>STEIGEN</t>
  </si>
  <si>
    <t>HAMARØY</t>
  </si>
  <si>
    <t>TYSFJORD (DELES)</t>
  </si>
  <si>
    <t>LØDINGEN</t>
  </si>
  <si>
    <t>TJELDSUND</t>
  </si>
  <si>
    <t>TROMS OG FINNMARK</t>
  </si>
  <si>
    <t>EVENES</t>
  </si>
  <si>
    <t>BALLANGEN</t>
  </si>
  <si>
    <t>RØST</t>
  </si>
  <si>
    <t>VÆRØY</t>
  </si>
  <si>
    <t>FLAKSTAD</t>
  </si>
  <si>
    <t>VESTVÅGØY</t>
  </si>
  <si>
    <t>VÅGAN</t>
  </si>
  <si>
    <t>HADSEL</t>
  </si>
  <si>
    <t>BØ</t>
  </si>
  <si>
    <t>ØKSNES</t>
  </si>
  <si>
    <t>SORTLAND</t>
  </si>
  <si>
    <t>ANDØY</t>
  </si>
  <si>
    <t>MOSKENES</t>
  </si>
  <si>
    <t>TROMS</t>
  </si>
  <si>
    <t>TROMSØ</t>
  </si>
  <si>
    <t>HARSTAD</t>
  </si>
  <si>
    <t>KVÆFJORD</t>
  </si>
  <si>
    <t>SKÅNLAND</t>
  </si>
  <si>
    <t>IBESTAD</t>
  </si>
  <si>
    <t>GRATANGEN</t>
  </si>
  <si>
    <t>LAVANGEN</t>
  </si>
  <si>
    <t>BARDU</t>
  </si>
  <si>
    <t>SALANGEN</t>
  </si>
  <si>
    <t>MÅLSELV</t>
  </si>
  <si>
    <t>SØRREISA</t>
  </si>
  <si>
    <t>DYRØY</t>
  </si>
  <si>
    <t>TRANØY</t>
  </si>
  <si>
    <t>SENJA</t>
  </si>
  <si>
    <t>TORSKEN</t>
  </si>
  <si>
    <t>BERG</t>
  </si>
  <si>
    <t>LENVIK</t>
  </si>
  <si>
    <t>BALSFJORD</t>
  </si>
  <si>
    <t>KARLSØY</t>
  </si>
  <si>
    <t>LYNGEN</t>
  </si>
  <si>
    <t>STORFJORD</t>
  </si>
  <si>
    <t>KÅFJORD</t>
  </si>
  <si>
    <t>SKJERVØY</t>
  </si>
  <si>
    <t>NORDREISA</t>
  </si>
  <si>
    <t>KVÆNANGEN</t>
  </si>
  <si>
    <t>FINNMARK</t>
  </si>
  <si>
    <t>VARDØ</t>
  </si>
  <si>
    <t>VADSØ</t>
  </si>
  <si>
    <t>HAMMERFEST</t>
  </si>
  <si>
    <t>KAUTOKEINO</t>
  </si>
  <si>
    <t>ALTA</t>
  </si>
  <si>
    <t>LOPPA</t>
  </si>
  <si>
    <t>HASVIK</t>
  </si>
  <si>
    <t>KVALSUND</t>
  </si>
  <si>
    <t>MÅSØY</t>
  </si>
  <si>
    <t>NORDKAPP</t>
  </si>
  <si>
    <t>PORSANGER</t>
  </si>
  <si>
    <t>KARASJOK</t>
  </si>
  <si>
    <t>LEBESBY</t>
  </si>
  <si>
    <t>GAMVIK</t>
  </si>
  <si>
    <t>BERLEVÅG</t>
  </si>
  <si>
    <t>TANA</t>
  </si>
  <si>
    <t>NESSEBY</t>
  </si>
  <si>
    <t>BÅTSFJORD</t>
  </si>
  <si>
    <t>SØR-VARANGER</t>
  </si>
  <si>
    <t>TRONDHEIM</t>
  </si>
  <si>
    <t>STEINKJER</t>
  </si>
  <si>
    <t>NAMSOS</t>
  </si>
  <si>
    <t>HEMNE</t>
  </si>
  <si>
    <t>SNILLFJORD (DELES)</t>
  </si>
  <si>
    <t>HITRA</t>
  </si>
  <si>
    <t>ORKLAND</t>
  </si>
  <si>
    <t>FRØYA</t>
  </si>
  <si>
    <t>ØRLAND</t>
  </si>
  <si>
    <t>AGDENES</t>
  </si>
  <si>
    <t>BJUGN</t>
  </si>
  <si>
    <t>ÅFJORD</t>
  </si>
  <si>
    <t>ROAN</t>
  </si>
  <si>
    <t>OSEN</t>
  </si>
  <si>
    <t>OPPDAL</t>
  </si>
  <si>
    <t>RENNEBU</t>
  </si>
  <si>
    <t>MELDAL</t>
  </si>
  <si>
    <t>ORKDAL</t>
  </si>
  <si>
    <t>RØROS</t>
  </si>
  <si>
    <t>HOLTÅLEN</t>
  </si>
  <si>
    <t>MIDTRE GAULDAL</t>
  </si>
  <si>
    <t>MELHUS</t>
  </si>
  <si>
    <t>SKAUN</t>
  </si>
  <si>
    <t>KLÆBU</t>
  </si>
  <si>
    <t>MALVIK</t>
  </si>
  <si>
    <t>SELBU</t>
  </si>
  <si>
    <t>TYDAL</t>
  </si>
  <si>
    <t>MERÅKER</t>
  </si>
  <si>
    <t>STJØRDAL</t>
  </si>
  <si>
    <t>FROSTA</t>
  </si>
  <si>
    <t>LEVANGER</t>
  </si>
  <si>
    <t>VERDAL</t>
  </si>
  <si>
    <t>VERRAN</t>
  </si>
  <si>
    <t>NAMDALSEID</t>
  </si>
  <si>
    <t>SNÅSA</t>
  </si>
  <si>
    <t>LIERNE</t>
  </si>
  <si>
    <t>RØYRVIK</t>
  </si>
  <si>
    <t>NAMSSKOGAN</t>
  </si>
  <si>
    <t>GRONG</t>
  </si>
  <si>
    <t>HØYLANDET</t>
  </si>
  <si>
    <t>OVERHALLA</t>
  </si>
  <si>
    <t>FOSNES</t>
  </si>
  <si>
    <t>FLATANGER</t>
  </si>
  <si>
    <t>VIKNA</t>
  </si>
  <si>
    <t>NÆRØYSUND</t>
  </si>
  <si>
    <t>NÆRØY</t>
  </si>
  <si>
    <t>LEKA</t>
  </si>
  <si>
    <t>INDERØY</t>
  </si>
  <si>
    <t>INDRE FOSEN</t>
  </si>
  <si>
    <t>RINDAL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</si>
</sst>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_-;\-* #,##0.0_-;_-* &quot;-&quot;??_-;_-@_-"/>
    <numFmt numFmtId="165" formatCode="_-* #,##0_-;\-* #,##0_-;_-* &quot;-&quot;??_-;_-@_-"/>
    <numFmt numFmtId="166" formatCode="_ * #,##0.00_ ;_ * \-#,##0.00_ ;_ * &quot;-&quot;??_ ;_ @_ "/>
    <numFmt numFmtId="167" formatCode="0#"/>
    <numFmt numFmtId="168" formatCode="0###"/>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1"/>
      <color rgb="FF000000"/>
      <name val="Calibri"/>
      <family val="2"/>
    </font>
    <font>
      <sz val="9"/>
      <color rgb="FF000000"/>
      <name val="Tahoma"/>
      <family val="2"/>
    </font>
  </fonts>
  <fills count="2">
    <fill>
      <patternFill patternType="none"/>
    </fill>
    <fill>
      <patternFill patternType="gray125"/>
    </fill>
  </fills>
  <borders count="2">
    <border>
      <left/>
      <right/>
      <top/>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2" fillId="0" borderId="0" xfId="0" applyFont="1"/>
    <xf numFmtId="43" fontId="0" fillId="0" borderId="0" xfId="1" applyFont="1"/>
    <xf numFmtId="165" fontId="0" fillId="0" borderId="0" xfId="1" applyNumberFormat="1" applyFont="1"/>
    <xf numFmtId="43" fontId="0" fillId="0" borderId="0" xfId="0" applyNumberFormat="1"/>
    <xf numFmtId="165" fontId="2" fillId="0" borderId="0" xfId="1" applyNumberFormat="1" applyFont="1"/>
    <xf numFmtId="9" fontId="0" fillId="0" borderId="0" xfId="0" applyNumberFormat="1"/>
    <xf numFmtId="0" fontId="3" fillId="0" borderId="0" xfId="0" applyFont="1"/>
    <xf numFmtId="164" fontId="3" fillId="0" borderId="0" xfId="1" applyNumberFormat="1" applyFont="1"/>
    <xf numFmtId="0" fontId="4" fillId="0" borderId="0" xfId="3"/>
    <xf numFmtId="165" fontId="0" fillId="0" borderId="0" xfId="0" applyNumberFormat="1"/>
    <xf numFmtId="43" fontId="3" fillId="0" borderId="0" xfId="1" applyFont="1"/>
    <xf numFmtId="43" fontId="3" fillId="0" borderId="0" xfId="0" applyNumberFormat="1" applyFont="1"/>
    <xf numFmtId="1" fontId="0" fillId="0" borderId="0" xfId="0" applyNumberFormat="1"/>
    <xf numFmtId="0" fontId="2" fillId="0" borderId="0" xfId="0" applyFont="1" applyAlignment="1">
      <alignment horizontal="center"/>
    </xf>
    <xf numFmtId="0" fontId="0" fillId="0" borderId="1" xfId="0" applyBorder="1"/>
    <xf numFmtId="9" fontId="0" fillId="0" borderId="0" xfId="2" applyFont="1"/>
    <xf numFmtId="165" fontId="3" fillId="0" borderId="0" xfId="1" applyNumberFormat="1" applyFont="1"/>
    <xf numFmtId="0" fontId="5" fillId="0" borderId="0" xfId="0" applyFont="1"/>
    <xf numFmtId="0" fontId="2" fillId="0" borderId="0" xfId="0" applyFont="1" applyAlignment="1">
      <alignment wrapText="1"/>
    </xf>
    <xf numFmtId="167" fontId="0" fillId="0" borderId="0" xfId="0" applyNumberFormat="1"/>
    <xf numFmtId="168" fontId="0" fillId="0" borderId="0" xfId="0" applyNumberFormat="1"/>
    <xf numFmtId="0" fontId="2" fillId="0" borderId="1" xfId="0" applyFont="1" applyBorder="1"/>
    <xf numFmtId="165" fontId="0" fillId="0" borderId="1" xfId="1" applyNumberFormat="1" applyFont="1" applyBorder="1"/>
    <xf numFmtId="0" fontId="2" fillId="0" borderId="0" xfId="0" applyFont="1" applyAlignment="1">
      <alignment horizontal="center"/>
    </xf>
  </cellXfs>
  <cellStyles count="6">
    <cellStyle name="Comma" xfId="1" builtinId="3"/>
    <cellStyle name="Comma 2" xfId="4" xr:uid="{7EB5396F-62F5-40C5-A0DE-F679828A300F}"/>
    <cellStyle name="Hyperlink" xfId="3" builtinId="8"/>
    <cellStyle name="Normal" xfId="0" builtinId="0"/>
    <cellStyle name="Percent" xfId="2" builtinId="5"/>
    <cellStyle name="Percent 2" xfId="5" xr:uid="{CADF67A4-22A9-4D61-BFB9-A6184E5C11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hyperlink" Target="https://orgprints.org/id/eprint/30212/1/TemaarktNr12014%20Husdyrgj%C3%B8dsel%20og%20lagerkapasit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C850E-9FBF-451B-8636-C76C0C10BB91}">
  <dimension ref="A1:H358"/>
  <sheetViews>
    <sheetView workbookViewId="0">
      <selection activeCell="A2" sqref="A2"/>
    </sheetView>
  </sheetViews>
  <sheetFormatPr defaultRowHeight="15" x14ac:dyDescent="0.25"/>
  <cols>
    <col min="1" max="1" width="16.28515625" bestFit="1" customWidth="1"/>
    <col min="2" max="2" width="16" bestFit="1" customWidth="1"/>
    <col min="3" max="3" width="12.85546875" bestFit="1" customWidth="1"/>
    <col min="4" max="4" width="12.28515625" bestFit="1" customWidth="1"/>
    <col min="5" max="5" width="14" bestFit="1" customWidth="1"/>
    <col min="6" max="6" width="14" customWidth="1"/>
    <col min="7" max="7" width="10.5703125" style="15" bestFit="1" customWidth="1"/>
    <col min="8" max="8" width="10.5703125" bestFit="1" customWidth="1"/>
  </cols>
  <sheetData>
    <row r="1" spans="1:8" x14ac:dyDescent="0.25">
      <c r="B1" s="24" t="s">
        <v>0</v>
      </c>
      <c r="C1" s="24"/>
      <c r="D1" s="24"/>
      <c r="E1" s="24"/>
      <c r="F1" s="14"/>
      <c r="G1" s="24" t="s">
        <v>1</v>
      </c>
      <c r="H1" s="24"/>
    </row>
    <row r="2" spans="1:8" x14ac:dyDescent="0.25">
      <c r="A2" s="1" t="s">
        <v>2</v>
      </c>
      <c r="B2" s="1" t="s">
        <v>3</v>
      </c>
      <c r="C2" s="1" t="s">
        <v>4</v>
      </c>
      <c r="D2" s="1" t="s">
        <v>5</v>
      </c>
      <c r="E2" s="1" t="s">
        <v>6</v>
      </c>
      <c r="F2" s="1" t="s">
        <v>7</v>
      </c>
      <c r="G2" s="22" t="s">
        <v>8</v>
      </c>
      <c r="H2" s="1" t="s">
        <v>9</v>
      </c>
    </row>
    <row r="3" spans="1:8" x14ac:dyDescent="0.25">
      <c r="A3" t="s">
        <v>10</v>
      </c>
      <c r="B3" s="3">
        <f>'Antall husdyr'!O65*Faktorer!$B$7+'Antall husdyr'!P65*Faktorer!$C$7+'Antall husdyr'!Q65*Faktorer!$D$7+'Antall husdyr'!R65*Faktorer!$E$7+'Antall husdyr'!S65*Faktorer!$F$7</f>
        <v>5535596.1600000001</v>
      </c>
      <c r="C3" s="3">
        <f>G3*Faktorer!$B$15</f>
        <v>635100</v>
      </c>
      <c r="D3" s="10">
        <f>H3*Faktorer!$B$29</f>
        <v>56617.507199999985</v>
      </c>
      <c r="E3" s="3">
        <f>G3*Faktorer!$B$22</f>
        <v>427166.7261264628</v>
      </c>
      <c r="F3" s="3">
        <f t="shared" ref="F3:F66" si="0">SUM(B3:E3)/1000000</f>
        <v>6.6544803933264633</v>
      </c>
      <c r="G3" s="23">
        <f>INDEX(Innbyggertall!$E$2:$E$358,MATCH(A3,Innbyggertall!$D$2:$D$358,0))</f>
        <v>7300</v>
      </c>
      <c r="H3" s="3">
        <f>IFERROR(INDEX(Halm!$I$2:$I$272,MATCH(A3,Halm!$J$2:$J$272,0)),0)</f>
        <v>294.5</v>
      </c>
    </row>
    <row r="4" spans="1:8" x14ac:dyDescent="0.25">
      <c r="A4" t="s">
        <v>11</v>
      </c>
      <c r="B4" s="3">
        <f>'Antall husdyr'!O86*Faktorer!$B$7+'Antall husdyr'!P86*Faktorer!$C$7+'Antall husdyr'!Q86*Faktorer!$D$7+'Antall husdyr'!R86*Faktorer!$E$7+'Antall husdyr'!S86*Faktorer!$F$7</f>
        <v>1711890.0000000002</v>
      </c>
      <c r="C4" s="3">
        <f>G4*Faktorer!$B$15</f>
        <v>1854579</v>
      </c>
      <c r="D4" s="10">
        <f>H4*Faktorer!$B$29</f>
        <v>1666.1631999999995</v>
      </c>
      <c r="E4" s="3">
        <f>G4*Faktorer!$B$22</f>
        <v>1247385.3562791517</v>
      </c>
      <c r="F4" s="3">
        <f t="shared" si="0"/>
        <v>4.8155205194791515</v>
      </c>
      <c r="G4" s="23">
        <f>INDEX(Innbyggertall!$E$2:$E$358,MATCH(A4,Innbyggertall!$D$2:$D$358,0))</f>
        <v>21317</v>
      </c>
      <c r="H4" s="3">
        <f>IFERROR(INDEX(Halm!$I$2:$I$272,MATCH(A4,Halm!$J$2:$J$272,0)),0)</f>
        <v>8.6666666666666661</v>
      </c>
    </row>
    <row r="5" spans="1:8" x14ac:dyDescent="0.25">
      <c r="A5" t="s">
        <v>12</v>
      </c>
      <c r="B5" s="3">
        <f>'Antall husdyr'!O93*Faktorer!$B$7+'Antall husdyr'!P93*Faktorer!$C$7+'Antall husdyr'!Q93*Faktorer!$D$7+'Antall husdyr'!R93*Faktorer!$E$7+'Antall husdyr'!S93*Faktorer!$F$7</f>
        <v>4404940.8000000007</v>
      </c>
      <c r="C5" s="3">
        <f>G5*Faktorer!$B$15</f>
        <v>216891</v>
      </c>
      <c r="D5" s="10">
        <f>H5*Faktorer!$B$29</f>
        <v>312138.58666666661</v>
      </c>
      <c r="E5" s="3">
        <f>G5*Faktorer!$B$22</f>
        <v>145880.36277168107</v>
      </c>
      <c r="F5" s="3">
        <f t="shared" si="0"/>
        <v>5.0798507494383491</v>
      </c>
      <c r="G5" s="23">
        <f>INDEX(Innbyggertall!$E$2:$E$358,MATCH(A5,Innbyggertall!$D$2:$D$358,0))</f>
        <v>2493</v>
      </c>
      <c r="H5" s="3">
        <f>IFERROR(INDEX(Halm!$I$2:$I$272,MATCH(A5,Halm!$J$2:$J$272,0)),0)</f>
        <v>1623.6111111111111</v>
      </c>
    </row>
    <row r="6" spans="1:8" x14ac:dyDescent="0.25">
      <c r="A6" t="s">
        <v>13</v>
      </c>
      <c r="B6" s="3">
        <f>'Antall husdyr'!O55*Faktorer!$B$7+'Antall husdyr'!P55*Faktorer!$C$7+'Antall husdyr'!Q55*Faktorer!$D$7+'Antall husdyr'!R55*Faktorer!$E$7+'Antall husdyr'!S55*Faktorer!$F$7</f>
        <v>7109481.6000000006</v>
      </c>
      <c r="C6" s="3">
        <f>G6*Faktorer!$B$15</f>
        <v>2603040</v>
      </c>
      <c r="D6" s="10">
        <f>H6*Faktorer!$B$29</f>
        <v>32.041599999999988</v>
      </c>
      <c r="E6" s="3">
        <f>G6*Faktorer!$B$22</f>
        <v>1750798.4172196942</v>
      </c>
      <c r="F6" s="3">
        <f t="shared" si="0"/>
        <v>11.463352058819696</v>
      </c>
      <c r="G6" s="23">
        <f>INDEX(Innbyggertall!$E$2:$E$358,MATCH(A6,Innbyggertall!$D$2:$D$358,0))</f>
        <v>29920</v>
      </c>
      <c r="H6" s="3">
        <f>IFERROR(INDEX(Halm!$I$2:$I$272,MATCH(A6,Halm!$J$2:$J$272,0)),0)</f>
        <v>0.16666666666666666</v>
      </c>
    </row>
    <row r="7" spans="1:8" x14ac:dyDescent="0.25">
      <c r="A7" t="s">
        <v>14</v>
      </c>
      <c r="B7" s="3">
        <f>'Antall husdyr'!O188*Faktorer!$B$7+'Antall husdyr'!P188*Faktorer!$C$7+'Antall husdyr'!Q188*Faktorer!$D$7+'Antall husdyr'!R188*Faktorer!$E$7+'Antall husdyr'!S188*Faktorer!$F$7</f>
        <v>1901041.8000000003</v>
      </c>
      <c r="C7" s="3">
        <f>G7*Faktorer!$B$15</f>
        <v>398199</v>
      </c>
      <c r="D7" s="10">
        <f>H7*Faktorer!$B$29</f>
        <v>256.33279999999991</v>
      </c>
      <c r="E7" s="3">
        <f>G7*Faktorer!$B$22</f>
        <v>267827.68568230415</v>
      </c>
      <c r="F7" s="3">
        <f t="shared" si="0"/>
        <v>2.5673248184823043</v>
      </c>
      <c r="G7" s="23">
        <f>INDEX(Innbyggertall!$E$2:$E$358,MATCH(A7,Innbyggertall!$D$2:$D$358,0))</f>
        <v>4577</v>
      </c>
      <c r="H7" s="3">
        <f>IFERROR(INDEX(Halm!$I$2:$I$272,MATCH(A7,Halm!$J$2:$J$272,0)),0)</f>
        <v>1.3333333333333333</v>
      </c>
    </row>
    <row r="8" spans="1:8" x14ac:dyDescent="0.25">
      <c r="A8" t="s">
        <v>15</v>
      </c>
      <c r="B8" s="3">
        <f>'Antall husdyr'!O203*Faktorer!$B$7+'Antall husdyr'!P203*Faktorer!$C$7+'Antall husdyr'!Q203*Faktorer!$D$7+'Antall husdyr'!R203*Faktorer!$E$7+'Antall husdyr'!S203*Faktorer!$F$7</f>
        <v>883004.40000000014</v>
      </c>
      <c r="C8" s="3">
        <f>G8*Faktorer!$B$15</f>
        <v>115623</v>
      </c>
      <c r="D8" s="10">
        <f>H8*Faktorer!$B$29</f>
        <v>3163403.0847999994</v>
      </c>
      <c r="E8" s="3">
        <f>G8*Faktorer!$B$22</f>
        <v>77767.750550968369</v>
      </c>
      <c r="F8" s="3">
        <f t="shared" si="0"/>
        <v>4.2397982353509684</v>
      </c>
      <c r="G8" s="23">
        <f>INDEX(Innbyggertall!$E$2:$E$358,MATCH(A8,Innbyggertall!$D$2:$D$358,0))</f>
        <v>1329</v>
      </c>
      <c r="H8" s="3">
        <f>IFERROR(INDEX(Halm!$I$2:$I$272,MATCH(A8,Halm!$J$2:$J$272,0)),0)</f>
        <v>16454.666666666668</v>
      </c>
    </row>
    <row r="9" spans="1:8" x14ac:dyDescent="0.25">
      <c r="A9" t="s">
        <v>16</v>
      </c>
      <c r="B9" s="3">
        <f>'Antall husdyr'!O125*Faktorer!$B$7+'Antall husdyr'!P125*Faktorer!$C$7+'Antall husdyr'!Q125*Faktorer!$D$7+'Antall husdyr'!R125*Faktorer!$E$7+'Antall husdyr'!S125*Faktorer!$F$7</f>
        <v>4382662.2</v>
      </c>
      <c r="C9" s="3">
        <f>G9*Faktorer!$B$15</f>
        <v>3992517</v>
      </c>
      <c r="D9" s="10">
        <f>H9*Faktorer!$B$29</f>
        <v>396813.85493333329</v>
      </c>
      <c r="E9" s="3">
        <f>G9*Faktorer!$B$22</f>
        <v>2685357.2915985622</v>
      </c>
      <c r="F9" s="3">
        <f t="shared" si="0"/>
        <v>11.457350346531896</v>
      </c>
      <c r="G9" s="23">
        <f>INDEX(Innbyggertall!$E$2:$E$358,MATCH(A9,Innbyggertall!$D$2:$D$358,0))</f>
        <v>45891</v>
      </c>
      <c r="H9" s="3">
        <f>IFERROR(INDEX(Halm!$I$2:$I$272,MATCH(A9,Halm!$J$2:$J$272,0)),0)</f>
        <v>2064.0555555555557</v>
      </c>
    </row>
    <row r="10" spans="1:8" x14ac:dyDescent="0.25">
      <c r="A10" t="s">
        <v>17</v>
      </c>
      <c r="B10" s="3">
        <f>'Antall husdyr'!O171*Faktorer!$B$7+'Antall husdyr'!P171*Faktorer!$C$7+'Antall husdyr'!Q171*Faktorer!$D$7+'Antall husdyr'!R171*Faktorer!$E$7+'Antall husdyr'!S171*Faktorer!$F$7</f>
        <v>1912864.3200000003</v>
      </c>
      <c r="C10" s="3">
        <f>G10*Faktorer!$B$15</f>
        <v>8507208</v>
      </c>
      <c r="D10" s="10">
        <f>H10*Faktorer!$B$29</f>
        <v>4442631.9231999991</v>
      </c>
      <c r="E10" s="3">
        <f>G10*Faktorer!$B$22</f>
        <v>5721927.5544589097</v>
      </c>
      <c r="F10" s="3">
        <f t="shared" si="0"/>
        <v>20.584631797658908</v>
      </c>
      <c r="G10" s="23">
        <f>INDEX(Innbyggertall!$E$2:$E$358,MATCH(A10,Innbyggertall!$D$2:$D$358,0))</f>
        <v>97784</v>
      </c>
      <c r="H10" s="3">
        <f>IFERROR(INDEX(Halm!$I$2:$I$272,MATCH(A10,Halm!$J$2:$J$272,0)),0)</f>
        <v>23108.666666666668</v>
      </c>
    </row>
    <row r="11" spans="1:8" x14ac:dyDescent="0.25">
      <c r="A11" t="s">
        <v>18</v>
      </c>
      <c r="B11" s="3">
        <f>'Antall husdyr'!O120*Faktorer!$B$7+'Antall husdyr'!P120*Faktorer!$C$7+'Antall husdyr'!Q120*Faktorer!$D$7+'Antall husdyr'!R120*Faktorer!$E$7+'Antall husdyr'!S120*Faktorer!$F$7</f>
        <v>3960709.8000000003</v>
      </c>
      <c r="C11" s="3">
        <f>G11*Faktorer!$B$15</f>
        <v>256563</v>
      </c>
      <c r="D11" s="10">
        <f>H11*Faktorer!$B$29</f>
        <v>0</v>
      </c>
      <c r="E11" s="3">
        <f>G11*Faktorer!$B$22</f>
        <v>172563.65415711491</v>
      </c>
      <c r="F11" s="3">
        <f t="shared" si="0"/>
        <v>4.3898364541571162</v>
      </c>
      <c r="G11" s="23">
        <f>INDEX(Innbyggertall!$E$2:$E$358,MATCH(A11,Innbyggertall!$D$2:$D$358,0))</f>
        <v>2949</v>
      </c>
      <c r="H11" s="3">
        <f>IFERROR(INDEX(Halm!$I$2:$I$272,MATCH(A11,Halm!$J$2:$J$272,0)),0)</f>
        <v>0</v>
      </c>
    </row>
    <row r="12" spans="1:8" x14ac:dyDescent="0.25">
      <c r="A12" t="s">
        <v>19</v>
      </c>
      <c r="B12" s="3">
        <f>'Antall husdyr'!O339*Faktorer!$B$7+'Antall husdyr'!P339*Faktorer!$C$7+'Antall husdyr'!Q339*Faktorer!$D$7+'Antall husdyr'!R339*Faktorer!$E$7+'Antall husdyr'!S339*Faktorer!$F$7</f>
        <v>0</v>
      </c>
      <c r="C12" s="3">
        <f>G12*Faktorer!$B$15</f>
        <v>2609043</v>
      </c>
      <c r="D12" s="10">
        <f>H12*Faktorer!$B$29</f>
        <v>10.680533333333331</v>
      </c>
      <c r="E12" s="3">
        <f>G12*Faktorer!$B$22</f>
        <v>1754836.0205214375</v>
      </c>
      <c r="F12" s="3">
        <f t="shared" si="0"/>
        <v>4.3638897010547701</v>
      </c>
      <c r="G12" s="23">
        <f>INDEX(Innbyggertall!$E$2:$E$358,MATCH(A12,Innbyggertall!$D$2:$D$358,0))</f>
        <v>29989</v>
      </c>
      <c r="H12" s="3">
        <f>IFERROR(INDEX(Halm!$I$2:$I$272,MATCH(A12,Halm!$J$2:$J$272,0)),0)</f>
        <v>5.5555555555555552E-2</v>
      </c>
    </row>
    <row r="13" spans="1:8" x14ac:dyDescent="0.25">
      <c r="A13" t="s">
        <v>20</v>
      </c>
      <c r="B13" s="3">
        <f>'Antall husdyr'!O179*Faktorer!$B$7+'Antall husdyr'!P179*Faktorer!$C$7+'Antall husdyr'!Q179*Faktorer!$D$7+'Antall husdyr'!R179*Faktorer!$E$7+'Antall husdyr'!S179*Faktorer!$F$7</f>
        <v>1883990.4000000004</v>
      </c>
      <c r="C13" s="3">
        <f>G13*Faktorer!$B$15</f>
        <v>317898</v>
      </c>
      <c r="D13" s="10">
        <f>H13*Faktorer!$B$29</f>
        <v>57653.518933333326</v>
      </c>
      <c r="E13" s="3">
        <f>G13*Faktorer!$B$22</f>
        <v>213817.42702275276</v>
      </c>
      <c r="F13" s="3">
        <f t="shared" si="0"/>
        <v>2.4733593459560868</v>
      </c>
      <c r="G13" s="23">
        <f>INDEX(Innbyggertall!$E$2:$E$358,MATCH(A13,Innbyggertall!$D$2:$D$358,0))</f>
        <v>3654</v>
      </c>
      <c r="H13" s="3">
        <f>IFERROR(INDEX(Halm!$I$2:$I$272,MATCH(A13,Halm!$J$2:$J$272,0)),0)</f>
        <v>299.88888888888891</v>
      </c>
    </row>
    <row r="14" spans="1:8" x14ac:dyDescent="0.25">
      <c r="A14" t="s">
        <v>21</v>
      </c>
      <c r="B14" s="3">
        <f>'Antall husdyr'!O116*Faktorer!$B$7+'Antall husdyr'!P116*Faktorer!$C$7+'Antall husdyr'!Q116*Faktorer!$D$7+'Antall husdyr'!R116*Faktorer!$E$7+'Antall husdyr'!S116*Faktorer!$F$7</f>
        <v>3914729.4000000004</v>
      </c>
      <c r="C14" s="3">
        <f>G14*Faktorer!$B$15</f>
        <v>294147</v>
      </c>
      <c r="D14" s="10">
        <f>H14*Faktorer!$B$29</f>
        <v>42.722133333333325</v>
      </c>
      <c r="E14" s="3">
        <f>G14*Faktorer!$B$22</f>
        <v>197842.56178542066</v>
      </c>
      <c r="F14" s="3">
        <f t="shared" si="0"/>
        <v>4.4067616839187549</v>
      </c>
      <c r="G14" s="23">
        <f>INDEX(Innbyggertall!$E$2:$E$358,MATCH(A14,Innbyggertall!$D$2:$D$358,0))</f>
        <v>3381</v>
      </c>
      <c r="H14" s="3">
        <f>IFERROR(INDEX(Halm!$I$2:$I$272,MATCH(A14,Halm!$J$2:$J$272,0)),0)</f>
        <v>0.22222222222222221</v>
      </c>
    </row>
    <row r="15" spans="1:8" x14ac:dyDescent="0.25">
      <c r="A15" t="s">
        <v>22</v>
      </c>
      <c r="B15" s="3">
        <f>'Antall husdyr'!O301*Faktorer!$B$7+'Antall husdyr'!P301*Faktorer!$C$7+'Antall husdyr'!Q301*Faktorer!$D$7+'Antall husdyr'!R301*Faktorer!$E$7+'Antall husdyr'!S301*Faktorer!$F$7</f>
        <v>312595.20000000007</v>
      </c>
      <c r="C15" s="3">
        <f>G15*Faktorer!$B$15</f>
        <v>154425</v>
      </c>
      <c r="D15" s="10">
        <f>H15*Faktorer!$B$29</f>
        <v>3738.1866666666656</v>
      </c>
      <c r="E15" s="3">
        <f>G15*Faktorer!$B$22</f>
        <v>103865.88203759883</v>
      </c>
      <c r="F15" s="3">
        <f t="shared" si="0"/>
        <v>0.57462426870426564</v>
      </c>
      <c r="G15" s="23">
        <f>INDEX(Innbyggertall!$E$2:$E$358,MATCH(A15,Innbyggertall!$D$2:$D$358,0))</f>
        <v>1775</v>
      </c>
      <c r="H15" s="3">
        <f>IFERROR(INDEX(Halm!$I$2:$I$272,MATCH(A15,Halm!$J$2:$J$272,0)),0)</f>
        <v>19.444444444444443</v>
      </c>
    </row>
    <row r="16" spans="1:8" x14ac:dyDescent="0.25">
      <c r="A16" t="s">
        <v>23</v>
      </c>
      <c r="B16" s="3">
        <f>'Antall husdyr'!O178*Faktorer!$B$7+'Antall husdyr'!P178*Faktorer!$C$7+'Antall husdyr'!Q178*Faktorer!$D$7+'Antall husdyr'!R178*Faktorer!$E$7+'Antall husdyr'!S178*Faktorer!$F$7</f>
        <v>2695436.88</v>
      </c>
      <c r="C16" s="3">
        <f>G16*Faktorer!$B$15</f>
        <v>1561215</v>
      </c>
      <c r="D16" s="10">
        <f>H16*Faktorer!$B$29</f>
        <v>17652368.952533331</v>
      </c>
      <c r="E16" s="3">
        <f>G16*Faktorer!$B$22</f>
        <v>1050069.4384026541</v>
      </c>
      <c r="F16" s="3">
        <f t="shared" si="0"/>
        <v>22.959090270935981</v>
      </c>
      <c r="G16" s="23">
        <f>INDEX(Innbyggertall!$E$2:$E$358,MATCH(A16,Innbyggertall!$D$2:$D$358,0))</f>
        <v>17945</v>
      </c>
      <c r="H16" s="3">
        <f>IFERROR(INDEX(Halm!$I$2:$I$272,MATCH(A16,Halm!$J$2:$J$272,0)),0)</f>
        <v>91820.055555555562</v>
      </c>
    </row>
    <row r="17" spans="1:8" x14ac:dyDescent="0.25">
      <c r="A17" t="s">
        <v>24</v>
      </c>
      <c r="B17" s="3">
        <f>'Antall husdyr'!O312*Faktorer!$B$7+'Antall husdyr'!P312*Faktorer!$C$7+'Antall husdyr'!Q312*Faktorer!$D$7+'Antall husdyr'!R312*Faktorer!$E$7+'Antall husdyr'!S312*Faktorer!$F$7</f>
        <v>274896.00000000006</v>
      </c>
      <c r="C17" s="3">
        <f>G17*Faktorer!$B$15</f>
        <v>460839</v>
      </c>
      <c r="D17" s="10">
        <f>H17*Faktorer!$B$29</f>
        <v>0</v>
      </c>
      <c r="E17" s="3">
        <f>G17*Faktorer!$B$22</f>
        <v>309959.19839614705</v>
      </c>
      <c r="F17" s="3">
        <f t="shared" si="0"/>
        <v>1.045694198396147</v>
      </c>
      <c r="G17" s="23">
        <f>INDEX(Innbyggertall!$E$2:$E$358,MATCH(A17,Innbyggertall!$D$2:$D$358,0))</f>
        <v>5297</v>
      </c>
      <c r="H17" s="3">
        <f>IFERROR(INDEX(Halm!$I$2:$I$272,MATCH(A17,Halm!$J$2:$J$272,0)),0)</f>
        <v>0</v>
      </c>
    </row>
    <row r="18" spans="1:8" x14ac:dyDescent="0.25">
      <c r="A18" t="s">
        <v>25</v>
      </c>
      <c r="B18" s="3">
        <f>'Antall husdyr'!O223*Faktorer!$B$7+'Antall husdyr'!P223*Faktorer!$C$7+'Antall husdyr'!Q223*Faktorer!$D$7+'Antall husdyr'!R223*Faktorer!$E$7+'Antall husdyr'!S223*Faktorer!$F$7</f>
        <v>1029043.2000000002</v>
      </c>
      <c r="C18" s="3">
        <f>G18*Faktorer!$B$15</f>
        <v>248472</v>
      </c>
      <c r="D18" s="10">
        <f>H18*Faktorer!$B$29</f>
        <v>0</v>
      </c>
      <c r="E18" s="3">
        <f>G18*Faktorer!$B$22</f>
        <v>167121.66709824355</v>
      </c>
      <c r="F18" s="3">
        <f t="shared" si="0"/>
        <v>1.4446368670982437</v>
      </c>
      <c r="G18" s="23">
        <f>INDEX(Innbyggertall!$E$2:$E$358,MATCH(A18,Innbyggertall!$D$2:$D$358,0))</f>
        <v>2856</v>
      </c>
      <c r="H18" s="3">
        <f>IFERROR(INDEX(Halm!$I$2:$I$272,MATCH(A18,Halm!$J$2:$J$272,0)),0)</f>
        <v>0</v>
      </c>
    </row>
    <row r="19" spans="1:8" x14ac:dyDescent="0.25">
      <c r="A19" t="s">
        <v>26</v>
      </c>
      <c r="B19" s="3">
        <f>'Antall husdyr'!O114*Faktorer!$B$7+'Antall husdyr'!P114*Faktorer!$C$7+'Antall husdyr'!Q114*Faktorer!$D$7+'Antall husdyr'!R114*Faktorer!$E$7+'Antall husdyr'!S114*Faktorer!$F$7</f>
        <v>4008732.6000000006</v>
      </c>
      <c r="C19" s="3">
        <f>G19*Faktorer!$B$15</f>
        <v>510864</v>
      </c>
      <c r="D19" s="10">
        <f>H19*Faktorer!$B$29</f>
        <v>8288.0938666666661</v>
      </c>
      <c r="E19" s="3">
        <f>G19*Faktorer!$B$22</f>
        <v>343605.89257734106</v>
      </c>
      <c r="F19" s="3">
        <f t="shared" si="0"/>
        <v>4.8714905864440086</v>
      </c>
      <c r="G19" s="23">
        <f>INDEX(Innbyggertall!$E$2:$E$358,MATCH(A19,Innbyggertall!$D$2:$D$358,0))</f>
        <v>5872</v>
      </c>
      <c r="H19" s="3">
        <f>IFERROR(INDEX(Halm!$I$2:$I$272,MATCH(A19,Halm!$J$2:$J$272,0)),0)</f>
        <v>43.111111111111114</v>
      </c>
    </row>
    <row r="20" spans="1:8" x14ac:dyDescent="0.25">
      <c r="A20" t="s">
        <v>27</v>
      </c>
      <c r="B20" s="3">
        <f>'Antall husdyr'!O110*Faktorer!$B$7+'Antall husdyr'!P110*Faktorer!$C$7+'Antall husdyr'!Q110*Faktorer!$D$7+'Antall husdyr'!R110*Faktorer!$E$7+'Antall husdyr'!S110*Faktorer!$F$7</f>
        <v>4228697.7600000007</v>
      </c>
      <c r="C20" s="3">
        <f>G20*Faktorer!$B$15</f>
        <v>479979</v>
      </c>
      <c r="D20" s="10">
        <f>H20*Faktorer!$B$29</f>
        <v>534.02666666666653</v>
      </c>
      <c r="E20" s="3">
        <f>G20*Faktorer!$B$22</f>
        <v>322832.71616982127</v>
      </c>
      <c r="F20" s="3">
        <f t="shared" si="0"/>
        <v>5.0320435028364878</v>
      </c>
      <c r="G20" s="23">
        <f>INDEX(Innbyggertall!$E$2:$E$358,MATCH(A20,Innbyggertall!$D$2:$D$358,0))</f>
        <v>5517</v>
      </c>
      <c r="H20" s="3">
        <f>IFERROR(INDEX(Halm!$I$2:$I$272,MATCH(A20,Halm!$J$2:$J$272,0)),0)</f>
        <v>2.7777777777777777</v>
      </c>
    </row>
    <row r="21" spans="1:8" x14ac:dyDescent="0.25">
      <c r="A21" t="s">
        <v>28</v>
      </c>
      <c r="B21" s="3">
        <f>'Antall husdyr'!O244*Faktorer!$B$7+'Antall husdyr'!P244*Faktorer!$C$7+'Antall husdyr'!Q244*Faktorer!$D$7+'Antall husdyr'!R244*Faktorer!$E$7+'Antall husdyr'!S244*Faktorer!$F$7</f>
        <v>976344.60000000009</v>
      </c>
      <c r="C21" s="3">
        <f>G21*Faktorer!$B$15</f>
        <v>1232964</v>
      </c>
      <c r="D21" s="10">
        <f>H21*Faktorer!$B$29</f>
        <v>430799.31199999992</v>
      </c>
      <c r="E21" s="3">
        <f>G21*Faktorer!$B$22</f>
        <v>829288.60858414124</v>
      </c>
      <c r="F21" s="3">
        <f t="shared" si="0"/>
        <v>3.4693965205841413</v>
      </c>
      <c r="G21" s="23">
        <f>INDEX(Innbyggertall!$E$2:$E$358,MATCH(A21,Innbyggertall!$D$2:$D$358,0))</f>
        <v>14172</v>
      </c>
      <c r="H21" s="3">
        <f>IFERROR(INDEX(Halm!$I$2:$I$272,MATCH(A21,Halm!$J$2:$J$272,0)),0)</f>
        <v>2240.8333333333335</v>
      </c>
    </row>
    <row r="22" spans="1:8" x14ac:dyDescent="0.25">
      <c r="A22" t="s">
        <v>29</v>
      </c>
      <c r="B22" s="3">
        <f>'Antall husdyr'!O180*Faktorer!$B$7+'Antall husdyr'!P180*Faktorer!$C$7+'Antall husdyr'!Q180*Faktorer!$D$7+'Antall husdyr'!R180*Faktorer!$E$7+'Antall husdyr'!S180*Faktorer!$F$7</f>
        <v>862012.80000000016</v>
      </c>
      <c r="C22" s="3">
        <f>G22*Faktorer!$B$15</f>
        <v>343563</v>
      </c>
      <c r="D22" s="10">
        <f>H22*Faktorer!$B$29</f>
        <v>10.680533333333331</v>
      </c>
      <c r="E22" s="3">
        <f>G22*Faktorer!$B$22</f>
        <v>231079.64403745229</v>
      </c>
      <c r="F22" s="3">
        <f t="shared" si="0"/>
        <v>1.4366661245707861</v>
      </c>
      <c r="G22" s="23">
        <f>INDEX(Innbyggertall!$E$2:$E$358,MATCH(A22,Innbyggertall!$D$2:$D$358,0))</f>
        <v>3949</v>
      </c>
      <c r="H22" s="3">
        <f>IFERROR(INDEX(Halm!$I$2:$I$272,MATCH(A22,Halm!$J$2:$J$272,0)),0)</f>
        <v>5.5555555555555552E-2</v>
      </c>
    </row>
    <row r="23" spans="1:8" x14ac:dyDescent="0.25">
      <c r="A23" t="s">
        <v>30</v>
      </c>
      <c r="B23" s="3">
        <f>'Antall husdyr'!O249*Faktorer!$B$7+'Antall husdyr'!P249*Faktorer!$C$7+'Antall husdyr'!Q249*Faktorer!$D$7+'Antall husdyr'!R249*Faktorer!$E$7+'Antall husdyr'!S249*Faktorer!$F$7</f>
        <v>980148.00000000012</v>
      </c>
      <c r="C23" s="3">
        <f>G23*Faktorer!$B$15</f>
        <v>89349</v>
      </c>
      <c r="D23" s="10">
        <f>H23*Faktorer!$B$29</f>
        <v>0</v>
      </c>
      <c r="E23" s="3">
        <f>G23*Faktorer!$B$22</f>
        <v>60095.92160710648</v>
      </c>
      <c r="F23" s="3">
        <f t="shared" si="0"/>
        <v>1.1295929216071066</v>
      </c>
      <c r="G23" s="23">
        <f>INDEX(Innbyggertall!$E$2:$E$358,MATCH(A23,Innbyggertall!$D$2:$D$358,0))</f>
        <v>1027</v>
      </c>
      <c r="H23" s="3">
        <f>IFERROR(INDEX(Halm!$I$2:$I$272,MATCH(A23,Halm!$J$2:$J$272,0)),0)</f>
        <v>0</v>
      </c>
    </row>
    <row r="24" spans="1:8" x14ac:dyDescent="0.25">
      <c r="A24" t="s">
        <v>31</v>
      </c>
      <c r="B24" s="3">
        <f>'Antall husdyr'!O224*Faktorer!$B$7+'Antall husdyr'!P224*Faktorer!$C$7+'Antall husdyr'!Q224*Faktorer!$D$7+'Antall husdyr'!R224*Faktorer!$E$7+'Antall husdyr'!S224*Faktorer!$F$7</f>
        <v>1165169.4000000001</v>
      </c>
      <c r="C24" s="3">
        <f>G24*Faktorer!$B$15</f>
        <v>25171710</v>
      </c>
      <c r="D24" s="10">
        <f>H24*Faktorer!$B$29</f>
        <v>0</v>
      </c>
      <c r="E24" s="3">
        <f>G24*Faktorer!$B$22</f>
        <v>16930431.352078013</v>
      </c>
      <c r="F24" s="3">
        <f t="shared" si="0"/>
        <v>43.267310752078011</v>
      </c>
      <c r="G24" s="23">
        <f>INDEX(Innbyggertall!$E$2:$E$358,MATCH(A24,Innbyggertall!$D$2:$D$358,0))</f>
        <v>289330</v>
      </c>
      <c r="H24" s="3">
        <f>IFERROR(INDEX(Halm!$I$2:$I$272,MATCH(A24,Halm!$J$2:$J$272,0)),0)</f>
        <v>0</v>
      </c>
    </row>
    <row r="25" spans="1:8" x14ac:dyDescent="0.25">
      <c r="A25" t="s">
        <v>32</v>
      </c>
      <c r="B25" s="3">
        <f>'Antall husdyr'!O320*Faktorer!$B$7+'Antall husdyr'!P320*Faktorer!$C$7+'Antall husdyr'!Q320*Faktorer!$D$7+'Antall husdyr'!R320*Faktorer!$E$7+'Antall husdyr'!S320*Faktorer!$F$7</f>
        <v>0</v>
      </c>
      <c r="C25" s="3">
        <f>G25*Faktorer!$B$15</f>
        <v>78996</v>
      </c>
      <c r="D25" s="10">
        <f>H25*Faktorer!$B$29</f>
        <v>0</v>
      </c>
      <c r="E25" s="3">
        <f>G25*Faktorer!$B$22</f>
        <v>53132.518811346337</v>
      </c>
      <c r="F25" s="3">
        <f t="shared" si="0"/>
        <v>0.13212851881134632</v>
      </c>
      <c r="G25" s="23">
        <f>INDEX(Innbyggertall!$E$2:$E$358,MATCH(A25,Innbyggertall!$D$2:$D$358,0))</f>
        <v>908</v>
      </c>
      <c r="H25" s="3">
        <f>IFERROR(INDEX(Halm!$I$2:$I$272,MATCH(A25,Halm!$J$2:$J$272,0)),0)</f>
        <v>0</v>
      </c>
    </row>
    <row r="26" spans="1:8" x14ac:dyDescent="0.25">
      <c r="A26" t="s">
        <v>33</v>
      </c>
      <c r="B26" s="3">
        <f>'Antall husdyr'!O182*Faktorer!$B$7+'Antall husdyr'!P182*Faktorer!$C$7+'Antall husdyr'!Q182*Faktorer!$D$7+'Antall husdyr'!R182*Faktorer!$E$7+'Antall husdyr'!S182*Faktorer!$F$7</f>
        <v>1947148.8000000003</v>
      </c>
      <c r="C26" s="3">
        <f>G26*Faktorer!$B$15</f>
        <v>121017</v>
      </c>
      <c r="D26" s="10">
        <f>H26*Faktorer!$B$29</f>
        <v>42.722133333333325</v>
      </c>
      <c r="E26" s="3">
        <f>G26*Faktorer!$B$22</f>
        <v>81395.741923549285</v>
      </c>
      <c r="F26" s="3">
        <f t="shared" si="0"/>
        <v>2.1496042640568827</v>
      </c>
      <c r="G26" s="23">
        <f>INDEX(Innbyggertall!$E$2:$E$358,MATCH(A26,Innbyggertall!$D$2:$D$358,0))</f>
        <v>1391</v>
      </c>
      <c r="H26" s="3">
        <f>IFERROR(INDEX(Halm!$I$2:$I$272,MATCH(A26,Halm!$J$2:$J$272,0)),0)</f>
        <v>0.22222222222222221</v>
      </c>
    </row>
    <row r="27" spans="1:8" x14ac:dyDescent="0.25">
      <c r="A27" t="s">
        <v>34</v>
      </c>
      <c r="B27" s="3">
        <f>'Antall husdyr'!O213*Faktorer!$B$7+'Antall husdyr'!P213*Faktorer!$C$7+'Antall husdyr'!Q213*Faktorer!$D$7+'Antall husdyr'!R213*Faktorer!$E$7+'Antall husdyr'!S213*Faktorer!$F$7</f>
        <v>1319395.2000000002</v>
      </c>
      <c r="C27" s="3">
        <f>G27*Faktorer!$B$15</f>
        <v>468930</v>
      </c>
      <c r="D27" s="10">
        <f>H27*Faktorer!$B$29</f>
        <v>74016.09599999999</v>
      </c>
      <c r="E27" s="3">
        <f>G27*Faktorer!$B$22</f>
        <v>315401.18545501842</v>
      </c>
      <c r="F27" s="3">
        <f t="shared" si="0"/>
        <v>2.1777424814550188</v>
      </c>
      <c r="G27" s="23">
        <f>INDEX(Innbyggertall!$E$2:$E$358,MATCH(A27,Innbyggertall!$D$2:$D$358,0))</f>
        <v>5390</v>
      </c>
      <c r="H27" s="3">
        <f>IFERROR(INDEX(Halm!$I$2:$I$272,MATCH(A27,Halm!$J$2:$J$272,0)),0)</f>
        <v>385</v>
      </c>
    </row>
    <row r="28" spans="1:8" x14ac:dyDescent="0.25">
      <c r="A28" t="s">
        <v>35</v>
      </c>
      <c r="B28" s="3">
        <f>'Antall husdyr'!O17*Faktorer!$B$7+'Antall husdyr'!P17*Faktorer!$C$7+'Antall husdyr'!Q17*Faktorer!$D$7+'Antall husdyr'!R17*Faktorer!$E$7+'Antall husdyr'!S17*Faktorer!$F$7</f>
        <v>13802178</v>
      </c>
      <c r="C28" s="3">
        <f>G28*Faktorer!$B$15</f>
        <v>247776</v>
      </c>
      <c r="D28" s="10">
        <f>H28*Faktorer!$B$29</f>
        <v>46556.44479999999</v>
      </c>
      <c r="E28" s="3">
        <f>G28*Faktorer!$B$22</f>
        <v>166653.53917920083</v>
      </c>
      <c r="F28" s="3">
        <f t="shared" si="0"/>
        <v>14.263163983979201</v>
      </c>
      <c r="G28" s="23">
        <f>INDEX(Innbyggertall!$E$2:$E$358,MATCH(A28,Innbyggertall!$D$2:$D$358,0))</f>
        <v>2848</v>
      </c>
      <c r="H28" s="3">
        <f>IFERROR(INDEX(Halm!$I$2:$I$272,MATCH(A28,Halm!$J$2:$J$272,0)),0)</f>
        <v>242.16666666666666</v>
      </c>
    </row>
    <row r="29" spans="1:8" x14ac:dyDescent="0.25">
      <c r="A29" t="s">
        <v>36</v>
      </c>
      <c r="B29" s="3">
        <f>'Antall husdyr'!O145*Faktorer!$B$7+'Antall husdyr'!P145*Faktorer!$C$7+'Antall husdyr'!Q145*Faktorer!$D$7+'Antall husdyr'!R145*Faktorer!$E$7+'Antall husdyr'!S145*Faktorer!$F$7</f>
        <v>2839860.6000000006</v>
      </c>
      <c r="C29" s="3">
        <f>G29*Faktorer!$B$15</f>
        <v>2226852</v>
      </c>
      <c r="D29" s="10">
        <f>H29*Faktorer!$B$29</f>
        <v>3866.3530666666657</v>
      </c>
      <c r="E29" s="3">
        <f>G29*Faktorer!$B$22</f>
        <v>1497775.2769771153</v>
      </c>
      <c r="F29" s="3">
        <f t="shared" si="0"/>
        <v>6.5683542300437825</v>
      </c>
      <c r="G29" s="23">
        <f>INDEX(Innbyggertall!$E$2:$E$358,MATCH(A29,Innbyggertall!$D$2:$D$358,0))</f>
        <v>25596</v>
      </c>
      <c r="H29" s="3">
        <f>IFERROR(INDEX(Halm!$I$2:$I$272,MATCH(A29,Halm!$J$2:$J$272,0)),0)</f>
        <v>20.111111111111111</v>
      </c>
    </row>
    <row r="30" spans="1:8" x14ac:dyDescent="0.25">
      <c r="A30" t="s">
        <v>37</v>
      </c>
      <c r="B30" s="3">
        <f>'Antall husdyr'!O142*Faktorer!$B$7+'Antall husdyr'!P142*Faktorer!$C$7+'Antall husdyr'!Q142*Faktorer!$D$7+'Antall husdyr'!R142*Faktorer!$E$7+'Antall husdyr'!S142*Faktorer!$F$7</f>
        <v>3043479.0000000005</v>
      </c>
      <c r="C30" s="3">
        <f>G30*Faktorer!$B$15</f>
        <v>4633533</v>
      </c>
      <c r="D30" s="10">
        <f>H30*Faktorer!$B$29</f>
        <v>4998.489599999999</v>
      </c>
      <c r="E30" s="3">
        <f>G30*Faktorer!$B$22</f>
        <v>3116503.1050368883</v>
      </c>
      <c r="F30" s="3">
        <f t="shared" si="0"/>
        <v>10.798513594636887</v>
      </c>
      <c r="G30" s="23">
        <f>INDEX(Innbyggertall!$E$2:$E$358,MATCH(A30,Innbyggertall!$D$2:$D$358,0))</f>
        <v>53259</v>
      </c>
      <c r="H30" s="3">
        <f>IFERROR(INDEX(Halm!$I$2:$I$272,MATCH(A30,Halm!$J$2:$J$272,0)),0)</f>
        <v>26</v>
      </c>
    </row>
    <row r="31" spans="1:8" x14ac:dyDescent="0.25">
      <c r="A31" t="s">
        <v>38</v>
      </c>
      <c r="B31" s="3">
        <f>'Antall husdyr'!O211*Faktorer!$B$7+'Antall husdyr'!P211*Faktorer!$C$7+'Antall husdyr'!Q211*Faktorer!$D$7+'Antall husdyr'!R211*Faktorer!$E$7+'Antall husdyr'!S211*Faktorer!$F$7</f>
        <v>1510425.6000000001</v>
      </c>
      <c r="C31" s="3">
        <f>G31*Faktorer!$B$15</f>
        <v>75516</v>
      </c>
      <c r="D31" s="10">
        <f>H31*Faktorer!$B$29</f>
        <v>0</v>
      </c>
      <c r="E31" s="3">
        <f>G31*Faktorer!$B$22</f>
        <v>50791.879216132838</v>
      </c>
      <c r="F31" s="3">
        <f t="shared" si="0"/>
        <v>1.636733479216133</v>
      </c>
      <c r="G31" s="23">
        <f>INDEX(Innbyggertall!$E$2:$E$358,MATCH(A31,Innbyggertall!$D$2:$D$358,0))</f>
        <v>868</v>
      </c>
      <c r="H31" s="3">
        <f>IFERROR(INDEX(Halm!$I$2:$I$272,MATCH(A31,Halm!$J$2:$J$272,0)),0)</f>
        <v>0</v>
      </c>
    </row>
    <row r="32" spans="1:8" x14ac:dyDescent="0.25">
      <c r="A32" t="s">
        <v>39</v>
      </c>
      <c r="B32" s="3">
        <f>'Antall husdyr'!O273*Faktorer!$B$7+'Antall husdyr'!P273*Faktorer!$C$7+'Antall husdyr'!Q273*Faktorer!$D$7+'Antall husdyr'!R273*Faktorer!$E$7+'Antall husdyr'!S273*Faktorer!$F$7</f>
        <v>642508.80000000005</v>
      </c>
      <c r="C32" s="3">
        <f>G32*Faktorer!$B$15</f>
        <v>302934</v>
      </c>
      <c r="D32" s="10">
        <f>H32*Faktorer!$B$29</f>
        <v>0</v>
      </c>
      <c r="E32" s="3">
        <f>G32*Faktorer!$B$22</f>
        <v>203752.67676333472</v>
      </c>
      <c r="F32" s="3">
        <f t="shared" si="0"/>
        <v>1.1491954767633348</v>
      </c>
      <c r="G32" s="23">
        <f>INDEX(Innbyggertall!$E$2:$E$358,MATCH(A32,Innbyggertall!$D$2:$D$358,0))</f>
        <v>3482</v>
      </c>
      <c r="H32" s="3">
        <f>IFERROR(INDEX(Halm!$I$2:$I$272,MATCH(A32,Halm!$J$2:$J$272,0)),0)</f>
        <v>0</v>
      </c>
    </row>
    <row r="33" spans="1:8" x14ac:dyDescent="0.25">
      <c r="A33" t="s">
        <v>40</v>
      </c>
      <c r="B33" s="3">
        <f>'Antall husdyr'!O52*Faktorer!$B$7+'Antall husdyr'!P52*Faktorer!$C$7+'Antall husdyr'!Q52*Faktorer!$D$7+'Antall husdyr'!R52*Faktorer!$E$7+'Antall husdyr'!S52*Faktorer!$F$7</f>
        <v>6980596.6800000016</v>
      </c>
      <c r="C33" s="3">
        <f>G33*Faktorer!$B$15</f>
        <v>677469</v>
      </c>
      <c r="D33" s="10">
        <f>H33*Faktorer!$B$29</f>
        <v>12998.209066666665</v>
      </c>
      <c r="E33" s="3">
        <f>G33*Faktorer!$B$22</f>
        <v>455664.01319818711</v>
      </c>
      <c r="F33" s="3">
        <f t="shared" si="0"/>
        <v>8.1267279022648555</v>
      </c>
      <c r="G33" s="23">
        <f>INDEX(Innbyggertall!$E$2:$E$358,MATCH(A33,Innbyggertall!$D$2:$D$358,0))</f>
        <v>7787</v>
      </c>
      <c r="H33" s="3">
        <f>IFERROR(INDEX(Halm!$I$2:$I$272,MATCH(A33,Halm!$J$2:$J$272,0)),0)</f>
        <v>67.611111111111114</v>
      </c>
    </row>
    <row r="34" spans="1:8" x14ac:dyDescent="0.25">
      <c r="A34" t="s">
        <v>41</v>
      </c>
      <c r="B34" s="3">
        <f>'Antall husdyr'!O287*Faktorer!$B$7+'Antall husdyr'!P287*Faktorer!$C$7+'Antall husdyr'!Q287*Faktorer!$D$7+'Antall husdyr'!R287*Faktorer!$E$7+'Antall husdyr'!S287*Faktorer!$F$7</f>
        <v>509529.60000000009</v>
      </c>
      <c r="C34" s="3">
        <f>G34*Faktorer!$B$15</f>
        <v>98832</v>
      </c>
      <c r="D34" s="10">
        <f>H34*Faktorer!$B$29</f>
        <v>22920.424533333331</v>
      </c>
      <c r="E34" s="3">
        <f>G34*Faktorer!$B$22</f>
        <v>66474.164504063257</v>
      </c>
      <c r="F34" s="3">
        <f t="shared" si="0"/>
        <v>0.69775618903739656</v>
      </c>
      <c r="G34" s="23">
        <f>INDEX(Innbyggertall!$E$2:$E$358,MATCH(A34,Innbyggertall!$D$2:$D$358,0))</f>
        <v>1136</v>
      </c>
      <c r="H34" s="3">
        <f>IFERROR(INDEX(Halm!$I$2:$I$272,MATCH(A34,Halm!$J$2:$J$272,0)),0)</f>
        <v>119.22222222222223</v>
      </c>
    </row>
    <row r="35" spans="1:8" x14ac:dyDescent="0.25">
      <c r="A35" t="s">
        <v>42</v>
      </c>
      <c r="B35" s="3">
        <f>'Antall husdyr'!O341*Faktorer!$B$7+'Antall husdyr'!P341*Faktorer!$C$7+'Antall husdyr'!Q341*Faktorer!$D$7+'Antall husdyr'!R341*Faktorer!$E$7+'Antall husdyr'!S341*Faktorer!$F$7</f>
        <v>0</v>
      </c>
      <c r="C35" s="3">
        <f>G35*Faktorer!$B$15</f>
        <v>86565</v>
      </c>
      <c r="D35" s="10">
        <f>H35*Faktorer!$B$29</f>
        <v>0</v>
      </c>
      <c r="E35" s="3">
        <f>G35*Faktorer!$B$22</f>
        <v>58223.409930935682</v>
      </c>
      <c r="F35" s="3">
        <f t="shared" si="0"/>
        <v>0.14478840993093567</v>
      </c>
      <c r="G35" s="23">
        <f>INDEX(Innbyggertall!$E$2:$E$358,MATCH(A35,Innbyggertall!$D$2:$D$358,0))</f>
        <v>995</v>
      </c>
      <c r="H35" s="3">
        <f>IFERROR(INDEX(Halm!$I$2:$I$272,MATCH(A35,Halm!$J$2:$J$272,0)),0)</f>
        <v>0</v>
      </c>
    </row>
    <row r="36" spans="1:8" x14ac:dyDescent="0.25">
      <c r="A36" t="s">
        <v>43</v>
      </c>
      <c r="B36" s="3">
        <f>'Antall husdyr'!O285*Faktorer!$B$7+'Antall husdyr'!P285*Faktorer!$C$7+'Antall husdyr'!Q285*Faktorer!$D$7+'Antall husdyr'!R285*Faktorer!$E$7+'Antall husdyr'!S285*Faktorer!$F$7</f>
        <v>433900.80000000005</v>
      </c>
      <c r="C36" s="3">
        <f>G36*Faktorer!$B$15</f>
        <v>11299038</v>
      </c>
      <c r="D36" s="10">
        <f>H36*Faktorer!$B$29</f>
        <v>1743970.8853333329</v>
      </c>
      <c r="E36" s="3">
        <f>G36*Faktorer!$B$22</f>
        <v>7599705.6697189361</v>
      </c>
      <c r="F36" s="3">
        <f t="shared" si="0"/>
        <v>21.076615355052269</v>
      </c>
      <c r="G36" s="23">
        <f>INDEX(Innbyggertall!$E$2:$E$358,MATCH(A36,Innbyggertall!$D$2:$D$358,0))</f>
        <v>129874</v>
      </c>
      <c r="H36" s="3">
        <f>IFERROR(INDEX(Halm!$I$2:$I$272,MATCH(A36,Halm!$J$2:$J$272,0)),0)</f>
        <v>9071.3888888888887</v>
      </c>
    </row>
    <row r="37" spans="1:8" x14ac:dyDescent="0.25">
      <c r="A37" t="s">
        <v>44</v>
      </c>
      <c r="B37" s="3">
        <f>'Antall husdyr'!O207*Faktorer!$B$7+'Antall husdyr'!P207*Faktorer!$C$7+'Antall husdyr'!Q207*Faktorer!$D$7+'Antall husdyr'!R207*Faktorer!$E$7+'Antall husdyr'!S207*Faktorer!$F$7</f>
        <v>1416844.8000000003</v>
      </c>
      <c r="C37" s="3">
        <f>G37*Faktorer!$B$15</f>
        <v>224808</v>
      </c>
      <c r="D37" s="10">
        <f>H37*Faktorer!$B$29</f>
        <v>106.80533333333331</v>
      </c>
      <c r="E37" s="3">
        <f>G37*Faktorer!$B$22</f>
        <v>151205.31785079176</v>
      </c>
      <c r="F37" s="3">
        <f t="shared" si="0"/>
        <v>1.7929649231841254</v>
      </c>
      <c r="G37" s="23">
        <f>INDEX(Innbyggertall!$E$2:$E$358,MATCH(A37,Innbyggertall!$D$2:$D$358,0))</f>
        <v>2584</v>
      </c>
      <c r="H37" s="3">
        <f>IFERROR(INDEX(Halm!$I$2:$I$272,MATCH(A37,Halm!$J$2:$J$272,0)),0)</f>
        <v>0.55555555555555558</v>
      </c>
    </row>
    <row r="38" spans="1:8" x14ac:dyDescent="0.25">
      <c r="A38" t="s">
        <v>45</v>
      </c>
      <c r="B38" s="3">
        <f>'Antall husdyr'!O260*Faktorer!$B$7+'Antall husdyr'!P260*Faktorer!$C$7+'Antall husdyr'!Q260*Faktorer!$D$7+'Antall husdyr'!R260*Faktorer!$E$7+'Antall husdyr'!S260*Faktorer!$F$7</f>
        <v>1038587.4000000001</v>
      </c>
      <c r="C38" s="3">
        <f>G38*Faktorer!$B$15</f>
        <v>1055484</v>
      </c>
      <c r="D38" s="10">
        <f>H38*Faktorer!$B$29</f>
        <v>0</v>
      </c>
      <c r="E38" s="3">
        <f>G38*Faktorer!$B$22</f>
        <v>709915.98922825302</v>
      </c>
      <c r="F38" s="3">
        <f t="shared" si="0"/>
        <v>2.803987389228253</v>
      </c>
      <c r="G38" s="23">
        <f>INDEX(Innbyggertall!$E$2:$E$358,MATCH(A38,Innbyggertall!$D$2:$D$358,0))</f>
        <v>12132</v>
      </c>
      <c r="H38" s="3">
        <f>IFERROR(INDEX(Halm!$I$2:$I$272,MATCH(A38,Halm!$J$2:$J$272,0)),0)</f>
        <v>0</v>
      </c>
    </row>
    <row r="39" spans="1:8" x14ac:dyDescent="0.25">
      <c r="A39" t="s">
        <v>46</v>
      </c>
      <c r="B39" s="3">
        <f>'Antall husdyr'!O318*Faktorer!$B$7+'Antall husdyr'!P318*Faktorer!$C$7+'Antall husdyr'!Q318*Faktorer!$D$7+'Antall husdyr'!R318*Faktorer!$E$7+'Antall husdyr'!S318*Faktorer!$F$7</f>
        <v>0</v>
      </c>
      <c r="C39" s="3">
        <f>G39*Faktorer!$B$15</f>
        <v>184179</v>
      </c>
      <c r="D39" s="10">
        <f>H39*Faktorer!$B$29</f>
        <v>0</v>
      </c>
      <c r="E39" s="3">
        <f>G39*Faktorer!$B$22</f>
        <v>123878.35057667422</v>
      </c>
      <c r="F39" s="3">
        <f t="shared" si="0"/>
        <v>0.30805735057667422</v>
      </c>
      <c r="G39" s="23">
        <f>INDEX(Innbyggertall!$E$2:$E$358,MATCH(A39,Innbyggertall!$D$2:$D$358,0))</f>
        <v>2117</v>
      </c>
      <c r="H39" s="3">
        <f>IFERROR(INDEX(Halm!$I$2:$I$272,MATCH(A39,Halm!$J$2:$J$272,0)),0)</f>
        <v>0</v>
      </c>
    </row>
    <row r="40" spans="1:8" x14ac:dyDescent="0.25">
      <c r="A40" t="s">
        <v>47</v>
      </c>
      <c r="B40" s="3">
        <f>'Antall husdyr'!O148*Faktorer!$B$7+'Antall husdyr'!P148*Faktorer!$C$7+'Antall husdyr'!Q148*Faktorer!$D$7+'Antall husdyr'!R148*Faktorer!$E$7+'Antall husdyr'!S148*Faktorer!$F$7</f>
        <v>3049807.8000000003</v>
      </c>
      <c r="C40" s="3">
        <f>G40*Faktorer!$B$15</f>
        <v>243948</v>
      </c>
      <c r="D40" s="10">
        <f>H40*Faktorer!$B$29</f>
        <v>0</v>
      </c>
      <c r="E40" s="3">
        <f>G40*Faktorer!$B$22</f>
        <v>164078.83562446598</v>
      </c>
      <c r="F40" s="3">
        <f t="shared" si="0"/>
        <v>3.4578346356244665</v>
      </c>
      <c r="G40" s="23">
        <f>INDEX(Innbyggertall!$E$2:$E$358,MATCH(A40,Innbyggertall!$D$2:$D$358,0))</f>
        <v>2804</v>
      </c>
      <c r="H40" s="3">
        <f>IFERROR(INDEX(Halm!$I$2:$I$272,MATCH(A40,Halm!$J$2:$J$272,0)),0)</f>
        <v>0</v>
      </c>
    </row>
    <row r="41" spans="1:8" x14ac:dyDescent="0.25">
      <c r="A41" t="s">
        <v>48</v>
      </c>
      <c r="B41" s="3">
        <f>'Antall husdyr'!O61*Faktorer!$B$7+'Antall husdyr'!P61*Faktorer!$C$7+'Antall husdyr'!Q61*Faktorer!$D$7+'Antall husdyr'!R61*Faktorer!$E$7+'Antall husdyr'!S61*Faktorer!$F$7</f>
        <v>5877513.6000000006</v>
      </c>
      <c r="C41" s="3">
        <f>G41*Faktorer!$B$15</f>
        <v>214542</v>
      </c>
      <c r="D41" s="10">
        <f>H41*Faktorer!$B$29</f>
        <v>83030.466133333321</v>
      </c>
      <c r="E41" s="3">
        <f>G41*Faktorer!$B$22</f>
        <v>144300.43104491197</v>
      </c>
      <c r="F41" s="3">
        <f t="shared" si="0"/>
        <v>6.3193864971782459</v>
      </c>
      <c r="G41" s="23">
        <f>INDEX(Innbyggertall!$E$2:$E$358,MATCH(A41,Innbyggertall!$D$2:$D$358,0))</f>
        <v>2466</v>
      </c>
      <c r="H41" s="3">
        <f>IFERROR(INDEX(Halm!$I$2:$I$272,MATCH(A41,Halm!$J$2:$J$272,0)),0)</f>
        <v>431.88888888888891</v>
      </c>
    </row>
    <row r="42" spans="1:8" x14ac:dyDescent="0.25">
      <c r="A42" t="s">
        <v>49</v>
      </c>
      <c r="B42" s="3">
        <f>'Antall husdyr'!O248*Faktorer!$B$7+'Antall husdyr'!P248*Faktorer!$C$7+'Antall husdyr'!Q248*Faktorer!$D$7+'Antall husdyr'!R248*Faktorer!$E$7+'Antall husdyr'!S248*Faktorer!$F$7</f>
        <v>380586.24000000011</v>
      </c>
      <c r="C42" s="3">
        <f>G42*Faktorer!$B$15</f>
        <v>8986317</v>
      </c>
      <c r="D42" s="10">
        <f>H42*Faktorer!$B$29</f>
        <v>2831975.4549333327</v>
      </c>
      <c r="E42" s="3">
        <f>G42*Faktorer!$B$22</f>
        <v>6044175.1107299272</v>
      </c>
      <c r="F42" s="3">
        <f t="shared" si="0"/>
        <v>18.243053805663259</v>
      </c>
      <c r="G42" s="23">
        <f>INDEX(Innbyggertall!$E$2:$E$358,MATCH(A42,Innbyggertall!$D$2:$D$358,0))</f>
        <v>103291</v>
      </c>
      <c r="H42" s="3">
        <f>IFERROR(INDEX(Halm!$I$2:$I$272,MATCH(A42,Halm!$J$2:$J$272,0)),0)</f>
        <v>14730.722222222223</v>
      </c>
    </row>
    <row r="43" spans="1:8" x14ac:dyDescent="0.25">
      <c r="A43" t="s">
        <v>50</v>
      </c>
      <c r="B43" s="3">
        <f>'Antall husdyr'!O250*Faktorer!$B$7+'Antall husdyr'!P250*Faktorer!$C$7+'Antall husdyr'!Q250*Faktorer!$D$7+'Antall husdyr'!R250*Faktorer!$E$7+'Antall husdyr'!S250*Faktorer!$F$7</f>
        <v>1123048.2000000002</v>
      </c>
      <c r="C43" s="3">
        <f>G43*Faktorer!$B$15</f>
        <v>355917</v>
      </c>
      <c r="D43" s="10">
        <f>H43*Faktorer!$B$29</f>
        <v>167577.56799999997</v>
      </c>
      <c r="E43" s="3">
        <f>G43*Faktorer!$B$22</f>
        <v>239388.91460046018</v>
      </c>
      <c r="F43" s="3">
        <f t="shared" si="0"/>
        <v>1.8859316826004602</v>
      </c>
      <c r="G43" s="23">
        <f>INDEX(Innbyggertall!$E$2:$E$358,MATCH(A43,Innbyggertall!$D$2:$D$358,0))</f>
        <v>4091</v>
      </c>
      <c r="H43" s="3">
        <f>IFERROR(INDEX(Halm!$I$2:$I$272,MATCH(A43,Halm!$J$2:$J$272,0)),0)</f>
        <v>871.66666666666663</v>
      </c>
    </row>
    <row r="44" spans="1:8" x14ac:dyDescent="0.25">
      <c r="A44" t="s">
        <v>51</v>
      </c>
      <c r="B44" s="3">
        <f>'Antall husdyr'!O306*Faktorer!$B$7+'Antall husdyr'!P306*Faktorer!$C$7+'Antall husdyr'!Q306*Faktorer!$D$7+'Antall husdyr'!R306*Faktorer!$E$7+'Antall husdyr'!S306*Faktorer!$F$7</f>
        <v>308182.80000000005</v>
      </c>
      <c r="C44" s="3">
        <f>G44*Faktorer!$B$15</f>
        <v>91872</v>
      </c>
      <c r="D44" s="10">
        <f>H44*Faktorer!$B$29</f>
        <v>10.680533333333331</v>
      </c>
      <c r="E44" s="3">
        <f>G44*Faktorer!$B$22</f>
        <v>61792.885313636267</v>
      </c>
      <c r="F44" s="3">
        <f t="shared" si="0"/>
        <v>0.46185836584696965</v>
      </c>
      <c r="G44" s="23">
        <f>INDEX(Innbyggertall!$E$2:$E$358,MATCH(A44,Innbyggertall!$D$2:$D$358,0))</f>
        <v>1056</v>
      </c>
      <c r="H44" s="3">
        <f>IFERROR(INDEX(Halm!$I$2:$I$272,MATCH(A44,Halm!$J$2:$J$272,0)),0)</f>
        <v>5.5555555555555552E-2</v>
      </c>
    </row>
    <row r="45" spans="1:8" x14ac:dyDescent="0.25">
      <c r="A45" t="s">
        <v>52</v>
      </c>
      <c r="B45" s="3">
        <f>'Antall husdyr'!O112*Faktorer!$B$7+'Antall husdyr'!P112*Faktorer!$C$7+'Antall husdyr'!Q112*Faktorer!$D$7+'Antall husdyr'!R112*Faktorer!$E$7+'Antall husdyr'!S112*Faktorer!$F$7</f>
        <v>3748291.2</v>
      </c>
      <c r="C45" s="3">
        <f>G45*Faktorer!$B$15</f>
        <v>121017</v>
      </c>
      <c r="D45" s="10">
        <f>H45*Faktorer!$B$29</f>
        <v>0</v>
      </c>
      <c r="E45" s="3">
        <f>G45*Faktorer!$B$22</f>
        <v>81395.741923549285</v>
      </c>
      <c r="F45" s="3">
        <f t="shared" si="0"/>
        <v>3.9507039419235492</v>
      </c>
      <c r="G45" s="23">
        <f>INDEX(Innbyggertall!$E$2:$E$358,MATCH(A45,Innbyggertall!$D$2:$D$358,0))</f>
        <v>1391</v>
      </c>
      <c r="H45" s="3">
        <f>IFERROR(INDEX(Halm!$I$2:$I$272,MATCH(A45,Halm!$J$2:$J$272,0)),0)</f>
        <v>0</v>
      </c>
    </row>
    <row r="46" spans="1:8" x14ac:dyDescent="0.25">
      <c r="A46" t="s">
        <v>53</v>
      </c>
      <c r="B46" s="3">
        <f>'Antall husdyr'!O340*Faktorer!$B$7+'Antall husdyr'!P340*Faktorer!$C$7+'Antall husdyr'!Q340*Faktorer!$D$7+'Antall husdyr'!R340*Faktorer!$E$7+'Antall husdyr'!S340*Faktorer!$F$7</f>
        <v>0</v>
      </c>
      <c r="C46" s="3">
        <f>G46*Faktorer!$B$15</f>
        <v>83694</v>
      </c>
      <c r="D46" s="10">
        <f>H46*Faktorer!$B$29</f>
        <v>0</v>
      </c>
      <c r="E46" s="3">
        <f>G46*Faktorer!$B$22</f>
        <v>56292.382264884553</v>
      </c>
      <c r="F46" s="3">
        <f t="shared" si="0"/>
        <v>0.13998638226488455</v>
      </c>
      <c r="G46" s="23">
        <f>INDEX(Innbyggertall!$E$2:$E$358,MATCH(A46,Innbyggertall!$D$2:$D$358,0))</f>
        <v>962</v>
      </c>
      <c r="H46" s="3">
        <f>IFERROR(INDEX(Halm!$I$2:$I$272,MATCH(A46,Halm!$J$2:$J$272,0)),0)</f>
        <v>0</v>
      </c>
    </row>
    <row r="47" spans="1:8" x14ac:dyDescent="0.25">
      <c r="A47" t="s">
        <v>54</v>
      </c>
      <c r="B47" s="3">
        <f>'Antall husdyr'!O257*Faktorer!$B$7+'Antall husdyr'!P257*Faktorer!$C$7+'Antall husdyr'!Q257*Faktorer!$D$7+'Antall husdyr'!R257*Faktorer!$E$7+'Antall husdyr'!S257*Faktorer!$F$7</f>
        <v>702910.80000000016</v>
      </c>
      <c r="C47" s="3">
        <f>G47*Faktorer!$B$15</f>
        <v>524436</v>
      </c>
      <c r="D47" s="10">
        <f>H47*Faktorer!$B$29</f>
        <v>5465602.7253333321</v>
      </c>
      <c r="E47" s="3">
        <f>G47*Faktorer!$B$22</f>
        <v>352734.38699867367</v>
      </c>
      <c r="F47" s="3">
        <f t="shared" si="0"/>
        <v>7.0456839123320059</v>
      </c>
      <c r="G47" s="23">
        <f>INDEX(Innbyggertall!$E$2:$E$358,MATCH(A47,Innbyggertall!$D$2:$D$358,0))</f>
        <v>6028</v>
      </c>
      <c r="H47" s="3">
        <f>IFERROR(INDEX(Halm!$I$2:$I$272,MATCH(A47,Halm!$J$2:$J$272,0)),0)</f>
        <v>28429.722222222223</v>
      </c>
    </row>
    <row r="48" spans="1:8" x14ac:dyDescent="0.25">
      <c r="A48" t="s">
        <v>55</v>
      </c>
      <c r="B48" s="3">
        <f>'Antall husdyr'!O118*Faktorer!$B$7+'Antall husdyr'!P118*Faktorer!$C$7+'Antall husdyr'!Q118*Faktorer!$D$7+'Antall husdyr'!R118*Faktorer!$E$7+'Antall husdyr'!S118*Faktorer!$F$7</f>
        <v>4242522.0000000009</v>
      </c>
      <c r="C48" s="3">
        <f>G48*Faktorer!$B$15</f>
        <v>2378406</v>
      </c>
      <c r="D48" s="10">
        <f>H48*Faktorer!$B$29</f>
        <v>5516986.7711999984</v>
      </c>
      <c r="E48" s="3">
        <f>G48*Faktorer!$B$22</f>
        <v>1599710.131348663</v>
      </c>
      <c r="F48" s="3">
        <f t="shared" si="0"/>
        <v>13.737624902548664</v>
      </c>
      <c r="G48" s="23">
        <f>INDEX(Innbyggertall!$E$2:$E$358,MATCH(A48,Innbyggertall!$D$2:$D$358,0))</f>
        <v>27338</v>
      </c>
      <c r="H48" s="3">
        <f>IFERROR(INDEX(Halm!$I$2:$I$272,MATCH(A48,Halm!$J$2:$J$272,0)),0)</f>
        <v>28697</v>
      </c>
    </row>
    <row r="49" spans="1:8" x14ac:dyDescent="0.25">
      <c r="A49" t="s">
        <v>56</v>
      </c>
      <c r="B49" s="3">
        <f>'Antall husdyr'!O48*Faktorer!$B$7+'Antall husdyr'!P48*Faktorer!$C$7+'Antall husdyr'!Q48*Faktorer!$D$7+'Antall husdyr'!R48*Faktorer!$E$7+'Antall husdyr'!S48*Faktorer!$F$7</f>
        <v>7098135.6000000015</v>
      </c>
      <c r="C49" s="3">
        <f>G49*Faktorer!$B$15</f>
        <v>1305957</v>
      </c>
      <c r="D49" s="10">
        <f>H49*Faktorer!$B$29</f>
        <v>10990.268799999998</v>
      </c>
      <c r="E49" s="3">
        <f>G49*Faktorer!$B$22</f>
        <v>878383.52409374435</v>
      </c>
      <c r="F49" s="3">
        <f t="shared" si="0"/>
        <v>9.2934663928937464</v>
      </c>
      <c r="G49" s="23">
        <f>INDEX(Innbyggertall!$E$2:$E$358,MATCH(A49,Innbyggertall!$D$2:$D$358,0))</f>
        <v>15011</v>
      </c>
      <c r="H49" s="3">
        <f>IFERROR(INDEX(Halm!$I$2:$I$272,MATCH(A49,Halm!$J$2:$J$272,0)),0)</f>
        <v>57.166666666666664</v>
      </c>
    </row>
    <row r="50" spans="1:8" x14ac:dyDescent="0.25">
      <c r="A50" t="s">
        <v>57</v>
      </c>
      <c r="B50" s="3">
        <f>'Antall husdyr'!O144*Faktorer!$B$7+'Antall husdyr'!P144*Faktorer!$C$7+'Antall husdyr'!Q144*Faktorer!$D$7+'Antall husdyr'!R144*Faktorer!$E$7+'Antall husdyr'!S144*Faktorer!$F$7</f>
        <v>5118422.2800000012</v>
      </c>
      <c r="C50" s="3">
        <f>G50*Faktorer!$B$15</f>
        <v>1876416</v>
      </c>
      <c r="D50" s="10">
        <f>H50*Faktorer!$B$29</f>
        <v>5260162.6666666651</v>
      </c>
      <c r="E50" s="3">
        <f>G50*Faktorer!$B$22</f>
        <v>1262072.8697391164</v>
      </c>
      <c r="F50" s="3">
        <f t="shared" si="0"/>
        <v>13.517073816405782</v>
      </c>
      <c r="G50" s="23">
        <f>INDEX(Innbyggertall!$E$2:$E$358,MATCH(A50,Innbyggertall!$D$2:$D$358,0))</f>
        <v>21568</v>
      </c>
      <c r="H50" s="3">
        <f>IFERROR(INDEX(Halm!$I$2:$I$272,MATCH(A50,Halm!$J$2:$J$272,0)),0)</f>
        <v>27361.111111111109</v>
      </c>
    </row>
    <row r="51" spans="1:8" x14ac:dyDescent="0.25">
      <c r="A51" t="s">
        <v>58</v>
      </c>
      <c r="B51" s="3">
        <f>'Antall husdyr'!O242*Faktorer!$B$7+'Antall husdyr'!P242*Faktorer!$C$7+'Antall husdyr'!Q242*Faktorer!$D$7+'Antall husdyr'!R242*Faktorer!$E$7+'Antall husdyr'!S242*Faktorer!$F$7</f>
        <v>1239010.2000000002</v>
      </c>
      <c r="C51" s="3">
        <f>G51*Faktorer!$B$15</f>
        <v>991104</v>
      </c>
      <c r="D51" s="10">
        <f>H51*Faktorer!$B$29</f>
        <v>4253191.3034666656</v>
      </c>
      <c r="E51" s="3">
        <f>G51*Faktorer!$B$22</f>
        <v>666614.15671680332</v>
      </c>
      <c r="F51" s="3">
        <f t="shared" si="0"/>
        <v>7.1499196601834685</v>
      </c>
      <c r="G51" s="23">
        <f>INDEX(Innbyggertall!$E$2:$E$358,MATCH(A51,Innbyggertall!$D$2:$D$358,0))</f>
        <v>11392</v>
      </c>
      <c r="H51" s="3">
        <f>IFERROR(INDEX(Halm!$I$2:$I$272,MATCH(A51,Halm!$J$2:$J$272,0)),0)</f>
        <v>22123.277777777777</v>
      </c>
    </row>
    <row r="52" spans="1:8" x14ac:dyDescent="0.25">
      <c r="A52" t="s">
        <v>59</v>
      </c>
      <c r="B52" s="3">
        <f>'Antall husdyr'!O195*Faktorer!$B$7+'Antall husdyr'!P195*Faktorer!$C$7+'Antall husdyr'!Q195*Faktorer!$D$7+'Antall husdyr'!R195*Faktorer!$E$7+'Antall husdyr'!S195*Faktorer!$F$7</f>
        <v>1721385.6</v>
      </c>
      <c r="C52" s="3">
        <f>G52*Faktorer!$B$15</f>
        <v>115536</v>
      </c>
      <c r="D52" s="10">
        <f>H52*Faktorer!$B$29</f>
        <v>0</v>
      </c>
      <c r="E52" s="3">
        <f>G52*Faktorer!$B$22</f>
        <v>77709.234561088029</v>
      </c>
      <c r="F52" s="3">
        <f t="shared" si="0"/>
        <v>1.9146308345610881</v>
      </c>
      <c r="G52" s="23">
        <f>INDEX(Innbyggertall!$E$2:$E$358,MATCH(A52,Innbyggertall!$D$2:$D$358,0))</f>
        <v>1328</v>
      </c>
      <c r="H52" s="3">
        <f>IFERROR(INDEX(Halm!$I$2:$I$272,MATCH(A52,Halm!$J$2:$J$272,0)),0)</f>
        <v>0</v>
      </c>
    </row>
    <row r="53" spans="1:8" x14ac:dyDescent="0.25">
      <c r="A53" t="s">
        <v>60</v>
      </c>
      <c r="B53" s="3">
        <f>'Antall husdyr'!O76*Faktorer!$B$7+'Antall husdyr'!P76*Faktorer!$C$7+'Antall husdyr'!Q76*Faktorer!$D$7+'Antall husdyr'!R76*Faktorer!$E$7+'Antall husdyr'!S76*Faktorer!$F$7</f>
        <v>5230457.5200000005</v>
      </c>
      <c r="C53" s="3">
        <f>G53*Faktorer!$B$15</f>
        <v>354351</v>
      </c>
      <c r="D53" s="10">
        <f>H53*Faktorer!$B$29</f>
        <v>43384.326399999991</v>
      </c>
      <c r="E53" s="3">
        <f>G53*Faktorer!$B$22</f>
        <v>238335.62678261413</v>
      </c>
      <c r="F53" s="3">
        <f t="shared" si="0"/>
        <v>5.8665284731826137</v>
      </c>
      <c r="G53" s="23">
        <f>INDEX(Innbyggertall!$E$2:$E$358,MATCH(A53,Innbyggertall!$D$2:$D$358,0))</f>
        <v>4073</v>
      </c>
      <c r="H53" s="3">
        <f>IFERROR(INDEX(Halm!$I$2:$I$272,MATCH(A53,Halm!$J$2:$J$272,0)),0)</f>
        <v>225.66666666666666</v>
      </c>
    </row>
    <row r="54" spans="1:8" x14ac:dyDescent="0.25">
      <c r="A54" t="s">
        <v>61</v>
      </c>
      <c r="B54" s="3">
        <f>'Antall husdyr'!O170*Faktorer!$B$7+'Antall husdyr'!P170*Faktorer!$C$7+'Antall husdyr'!Q170*Faktorer!$D$7+'Antall husdyr'!R170*Faktorer!$E$7+'Antall husdyr'!S170*Faktorer!$F$7</f>
        <v>2163216.0000000005</v>
      </c>
      <c r="C54" s="3">
        <f>G54*Faktorer!$B$15</f>
        <v>107793</v>
      </c>
      <c r="D54" s="10">
        <f>H54*Faktorer!$B$29</f>
        <v>21574.677333333329</v>
      </c>
      <c r="E54" s="3">
        <f>G54*Faktorer!$B$22</f>
        <v>72501.311461738005</v>
      </c>
      <c r="F54" s="3">
        <f t="shared" si="0"/>
        <v>2.365084988795072</v>
      </c>
      <c r="G54" s="23">
        <f>INDEX(Innbyggertall!$E$2:$E$358,MATCH(A54,Innbyggertall!$D$2:$D$358,0))</f>
        <v>1239</v>
      </c>
      <c r="H54" s="3">
        <f>IFERROR(INDEX(Halm!$I$2:$I$272,MATCH(A54,Halm!$J$2:$J$272,0)),0)</f>
        <v>112.22222222222223</v>
      </c>
    </row>
    <row r="55" spans="1:8" x14ac:dyDescent="0.25">
      <c r="A55" t="s">
        <v>62</v>
      </c>
      <c r="B55" s="3">
        <f>'Antall husdyr'!O268*Faktorer!$B$7+'Antall husdyr'!P268*Faktorer!$C$7+'Antall husdyr'!Q268*Faktorer!$D$7+'Antall husdyr'!R268*Faktorer!$E$7+'Antall husdyr'!S268*Faktorer!$F$7</f>
        <v>615734.40000000014</v>
      </c>
      <c r="C55" s="3">
        <f>G55*Faktorer!$B$15</f>
        <v>113970</v>
      </c>
      <c r="D55" s="10">
        <f>H55*Faktorer!$B$29</f>
        <v>106.80533333333331</v>
      </c>
      <c r="E55" s="3">
        <f>G55*Faktorer!$B$22</f>
        <v>76655.946743241962</v>
      </c>
      <c r="F55" s="3">
        <f t="shared" si="0"/>
        <v>0.80646715207657549</v>
      </c>
      <c r="G55" s="23">
        <f>INDEX(Innbyggertall!$E$2:$E$358,MATCH(A55,Innbyggertall!$D$2:$D$358,0))</f>
        <v>1310</v>
      </c>
      <c r="H55" s="3">
        <f>IFERROR(INDEX(Halm!$I$2:$I$272,MATCH(A55,Halm!$J$2:$J$272,0)),0)</f>
        <v>0.55555555555555558</v>
      </c>
    </row>
    <row r="56" spans="1:8" x14ac:dyDescent="0.25">
      <c r="A56" t="s">
        <v>63</v>
      </c>
      <c r="B56" s="3">
        <f>'Antall husdyr'!O204*Faktorer!$B$7+'Antall husdyr'!P204*Faktorer!$C$7+'Antall husdyr'!Q204*Faktorer!$D$7+'Antall husdyr'!R204*Faktorer!$E$7+'Antall husdyr'!S204*Faktorer!$F$7</f>
        <v>1400689.2000000002</v>
      </c>
      <c r="C56" s="3">
        <f>G56*Faktorer!$B$15</f>
        <v>339648</v>
      </c>
      <c r="D56" s="10">
        <f>H56*Faktorer!$B$29</f>
        <v>122441.63413333331</v>
      </c>
      <c r="E56" s="3">
        <f>G56*Faktorer!$B$22</f>
        <v>228446.4244928371</v>
      </c>
      <c r="F56" s="3">
        <f t="shared" si="0"/>
        <v>2.0912252586261708</v>
      </c>
      <c r="G56" s="23">
        <f>INDEX(Innbyggertall!$E$2:$E$358,MATCH(A56,Innbyggertall!$D$2:$D$358,0))</f>
        <v>3904</v>
      </c>
      <c r="H56" s="3">
        <f>IFERROR(INDEX(Halm!$I$2:$I$272,MATCH(A56,Halm!$J$2:$J$272,0)),0)</f>
        <v>636.88888888888891</v>
      </c>
    </row>
    <row r="57" spans="1:8" x14ac:dyDescent="0.25">
      <c r="A57" t="s">
        <v>64</v>
      </c>
      <c r="B57" s="3">
        <f>'Antall husdyr'!O42*Faktorer!$B$7+'Antall husdyr'!P42*Faktorer!$C$7+'Antall husdyr'!Q42*Faktorer!$D$7+'Antall husdyr'!R42*Faktorer!$E$7+'Antall husdyr'!S42*Faktorer!$F$7</f>
        <v>7456530.6000000015</v>
      </c>
      <c r="C57" s="3">
        <f>G57*Faktorer!$B$15</f>
        <v>857820</v>
      </c>
      <c r="D57" s="10">
        <f>H57*Faktorer!$B$29</f>
        <v>770269.38346666656</v>
      </c>
      <c r="E57" s="3">
        <f>G57*Faktorer!$B$22</f>
        <v>576967.66022012651</v>
      </c>
      <c r="F57" s="3">
        <f t="shared" si="0"/>
        <v>9.6615876436867936</v>
      </c>
      <c r="G57" s="23">
        <f>INDEX(Innbyggertall!$E$2:$E$358,MATCH(A57,Innbyggertall!$D$2:$D$358,0))</f>
        <v>9860</v>
      </c>
      <c r="H57" s="3">
        <f>IFERROR(INDEX(Halm!$I$2:$I$272,MATCH(A57,Halm!$J$2:$J$272,0)),0)</f>
        <v>4006.6111111111113</v>
      </c>
    </row>
    <row r="58" spans="1:8" x14ac:dyDescent="0.25">
      <c r="A58" t="s">
        <v>65</v>
      </c>
      <c r="B58" s="3">
        <f>'Antall husdyr'!O187*Faktorer!$B$7+'Antall husdyr'!P187*Faktorer!$C$7+'Antall husdyr'!Q187*Faktorer!$D$7+'Antall husdyr'!R187*Faktorer!$E$7+'Antall husdyr'!S187*Faktorer!$F$7</f>
        <v>2102073.0000000005</v>
      </c>
      <c r="C58" s="3">
        <f>G58*Faktorer!$B$15</f>
        <v>832764</v>
      </c>
      <c r="D58" s="10">
        <f>H58*Faktorer!$B$29</f>
        <v>0</v>
      </c>
      <c r="E58" s="3">
        <f>G58*Faktorer!$B$22</f>
        <v>560115.05513458932</v>
      </c>
      <c r="F58" s="3">
        <f t="shared" si="0"/>
        <v>3.4949520551345898</v>
      </c>
      <c r="G58" s="23">
        <f>INDEX(Innbyggertall!$E$2:$E$358,MATCH(A58,Innbyggertall!$D$2:$D$358,0))</f>
        <v>9572</v>
      </c>
      <c r="H58" s="3">
        <f>IFERROR(INDEX(Halm!$I$2:$I$272,MATCH(A58,Halm!$J$2:$J$272,0)),0)</f>
        <v>0</v>
      </c>
    </row>
    <row r="59" spans="1:8" x14ac:dyDescent="0.25">
      <c r="A59" t="s">
        <v>66</v>
      </c>
      <c r="B59" s="3">
        <f>'Antall husdyr'!O337*Faktorer!$B$7+'Antall husdyr'!P337*Faktorer!$C$7+'Antall husdyr'!Q337*Faktorer!$D$7+'Antall husdyr'!R337*Faktorer!$E$7+'Antall husdyr'!S337*Faktorer!$F$7</f>
        <v>0</v>
      </c>
      <c r="C59" s="3">
        <f>G59*Faktorer!$B$15</f>
        <v>44631</v>
      </c>
      <c r="D59" s="10">
        <f>H59*Faktorer!$B$29</f>
        <v>0</v>
      </c>
      <c r="E59" s="3">
        <f>G59*Faktorer!$B$22</f>
        <v>30018.70280861307</v>
      </c>
      <c r="F59" s="3">
        <f t="shared" si="0"/>
        <v>7.4649702808613078E-2</v>
      </c>
      <c r="G59" s="23">
        <f>INDEX(Innbyggertall!$E$2:$E$358,MATCH(A59,Innbyggertall!$D$2:$D$358,0))</f>
        <v>513</v>
      </c>
      <c r="H59" s="3">
        <f>IFERROR(INDEX(Halm!$I$2:$I$272,MATCH(A59,Halm!$J$2:$J$272,0)),0)</f>
        <v>0</v>
      </c>
    </row>
    <row r="60" spans="1:8" x14ac:dyDescent="0.25">
      <c r="A60" t="s">
        <v>67</v>
      </c>
      <c r="B60" s="3">
        <f>'Antall husdyr'!O196*Faktorer!$B$7+'Antall husdyr'!P196*Faktorer!$C$7+'Antall husdyr'!Q196*Faktorer!$D$7+'Antall husdyr'!R196*Faktorer!$E$7+'Antall husdyr'!S196*Faktorer!$F$7</f>
        <v>1882165.2000000002</v>
      </c>
      <c r="C60" s="3">
        <f>G60*Faktorer!$B$15</f>
        <v>276747</v>
      </c>
      <c r="D60" s="10">
        <f>H60*Faktorer!$B$29</f>
        <v>0</v>
      </c>
      <c r="E60" s="3">
        <f>G60*Faktorer!$B$22</f>
        <v>186139.36380935318</v>
      </c>
      <c r="F60" s="3">
        <f t="shared" si="0"/>
        <v>2.3450515638093532</v>
      </c>
      <c r="G60" s="23">
        <f>INDEX(Innbyggertall!$E$2:$E$358,MATCH(A60,Innbyggertall!$D$2:$D$358,0))</f>
        <v>3181</v>
      </c>
      <c r="H60" s="3">
        <f>IFERROR(INDEX(Halm!$I$2:$I$272,MATCH(A60,Halm!$J$2:$J$272,0)),0)</f>
        <v>0</v>
      </c>
    </row>
    <row r="61" spans="1:8" x14ac:dyDescent="0.25">
      <c r="A61" t="s">
        <v>68</v>
      </c>
      <c r="B61" s="3">
        <f>'Antall husdyr'!O150*Faktorer!$B$7+'Antall husdyr'!P150*Faktorer!$C$7+'Antall husdyr'!Q150*Faktorer!$D$7+'Antall husdyr'!R150*Faktorer!$E$7+'Antall husdyr'!S150*Faktorer!$F$7</f>
        <v>2930469.6</v>
      </c>
      <c r="C61" s="3">
        <f>G61*Faktorer!$B$15</f>
        <v>253431</v>
      </c>
      <c r="D61" s="10">
        <f>H61*Faktorer!$B$29</f>
        <v>0</v>
      </c>
      <c r="E61" s="3">
        <f>G61*Faktorer!$B$22</f>
        <v>170457.07852142275</v>
      </c>
      <c r="F61" s="3">
        <f t="shared" si="0"/>
        <v>3.3543576785214229</v>
      </c>
      <c r="G61" s="23">
        <f>INDEX(Innbyggertall!$E$2:$E$358,MATCH(A61,Innbyggertall!$D$2:$D$358,0))</f>
        <v>2913</v>
      </c>
      <c r="H61" s="3">
        <f>IFERROR(INDEX(Halm!$I$2:$I$272,MATCH(A61,Halm!$J$2:$J$272,0)),0)</f>
        <v>0</v>
      </c>
    </row>
    <row r="62" spans="1:8" x14ac:dyDescent="0.25">
      <c r="A62" t="s">
        <v>69</v>
      </c>
      <c r="B62" s="3">
        <f>'Antall husdyr'!O169*Faktorer!$B$7+'Antall husdyr'!P169*Faktorer!$C$7+'Antall husdyr'!Q169*Faktorer!$D$7+'Antall husdyr'!R169*Faktorer!$E$7+'Antall husdyr'!S169*Faktorer!$F$7</f>
        <v>827331.84000000008</v>
      </c>
      <c r="C62" s="3">
        <f>G62*Faktorer!$B$15</f>
        <v>216978</v>
      </c>
      <c r="D62" s="10">
        <f>H62*Faktorer!$B$29</f>
        <v>19331.765333333329</v>
      </c>
      <c r="E62" s="3">
        <f>G62*Faktorer!$B$22</f>
        <v>145938.87876156141</v>
      </c>
      <c r="F62" s="3">
        <f t="shared" si="0"/>
        <v>1.2095804840948947</v>
      </c>
      <c r="G62" s="23">
        <f>INDEX(Innbyggertall!$E$2:$E$358,MATCH(A62,Innbyggertall!$D$2:$D$358,0))</f>
        <v>2494</v>
      </c>
      <c r="H62" s="3">
        <f>IFERROR(INDEX(Halm!$I$2:$I$272,MATCH(A62,Halm!$J$2:$J$272,0)),0)</f>
        <v>100.55555555555556</v>
      </c>
    </row>
    <row r="63" spans="1:8" x14ac:dyDescent="0.25">
      <c r="A63" t="s">
        <v>70</v>
      </c>
      <c r="B63" s="3">
        <f>'Antall husdyr'!O349*Faktorer!$B$7+'Antall husdyr'!P349*Faktorer!$C$7+'Antall husdyr'!Q349*Faktorer!$D$7+'Antall husdyr'!R349*Faktorer!$E$7+'Antall husdyr'!S349*Faktorer!$F$7</f>
        <v>0</v>
      </c>
      <c r="C63" s="3">
        <f>G63*Faktorer!$B$15</f>
        <v>106140</v>
      </c>
      <c r="D63" s="10">
        <f>H63*Faktorer!$B$29</f>
        <v>0</v>
      </c>
      <c r="E63" s="3">
        <f>G63*Faktorer!$B$22</f>
        <v>71389.507654011599</v>
      </c>
      <c r="F63" s="3">
        <f t="shared" si="0"/>
        <v>0.1775295076540116</v>
      </c>
      <c r="G63" s="23">
        <f>INDEX(Innbyggertall!$E$2:$E$358,MATCH(A63,Innbyggertall!$D$2:$D$358,0))</f>
        <v>1220</v>
      </c>
      <c r="H63" s="3">
        <f>IFERROR(INDEX(Halm!$I$2:$I$272,MATCH(A63,Halm!$J$2:$J$272,0)),0)</f>
        <v>0</v>
      </c>
    </row>
    <row r="64" spans="1:8" x14ac:dyDescent="0.25">
      <c r="A64" t="s">
        <v>71</v>
      </c>
      <c r="B64" s="3">
        <f>'Antall husdyr'!O210*Faktorer!$B$7+'Antall husdyr'!P210*Faktorer!$C$7+'Antall husdyr'!Q210*Faktorer!$D$7+'Antall husdyr'!R210*Faktorer!$E$7+'Antall husdyr'!S210*Faktorer!$F$7</f>
        <v>1724081.4000000001</v>
      </c>
      <c r="C64" s="3">
        <f>G64*Faktorer!$B$15</f>
        <v>96396</v>
      </c>
      <c r="D64" s="10">
        <f>H64*Faktorer!$B$29</f>
        <v>132844.47359999997</v>
      </c>
      <c r="E64" s="3">
        <f>G64*Faktorer!$B$22</f>
        <v>64835.71678741381</v>
      </c>
      <c r="F64" s="3">
        <f t="shared" si="0"/>
        <v>2.0181575903874136</v>
      </c>
      <c r="G64" s="23">
        <f>INDEX(Innbyggertall!$E$2:$E$358,MATCH(A64,Innbyggertall!$D$2:$D$358,0))</f>
        <v>1108</v>
      </c>
      <c r="H64" s="3">
        <f>IFERROR(INDEX(Halm!$I$2:$I$272,MATCH(A64,Halm!$J$2:$J$272,0)),0)</f>
        <v>691</v>
      </c>
    </row>
    <row r="65" spans="1:8" x14ac:dyDescent="0.25">
      <c r="A65" t="s">
        <v>72</v>
      </c>
      <c r="B65" s="3">
        <f>'Antall husdyr'!O163*Faktorer!$B$7+'Antall husdyr'!P163*Faktorer!$C$7+'Antall husdyr'!Q163*Faktorer!$D$7+'Antall husdyr'!R163*Faktorer!$E$7+'Antall husdyr'!S163*Faktorer!$F$7</f>
        <v>2141953.2000000007</v>
      </c>
      <c r="C65" s="3">
        <f>G65*Faktorer!$B$15</f>
        <v>801792</v>
      </c>
      <c r="D65" s="10">
        <f>H65*Faktorer!$B$29</f>
        <v>0</v>
      </c>
      <c r="E65" s="3">
        <f>G65*Faktorer!$B$22</f>
        <v>539283.36273718928</v>
      </c>
      <c r="F65" s="3">
        <f t="shared" si="0"/>
        <v>3.4830285627371902</v>
      </c>
      <c r="G65" s="23">
        <f>INDEX(Innbyggertall!$E$2:$E$358,MATCH(A65,Innbyggertall!$D$2:$D$358,0))</f>
        <v>9216</v>
      </c>
      <c r="H65" s="3">
        <f>IFERROR(INDEX(Halm!$I$2:$I$272,MATCH(A65,Halm!$J$2:$J$272,0)),0)</f>
        <v>0</v>
      </c>
    </row>
    <row r="66" spans="1:8" x14ac:dyDescent="0.25">
      <c r="A66" t="s">
        <v>73</v>
      </c>
      <c r="B66" s="3">
        <f>'Antall husdyr'!O309*Faktorer!$B$7+'Antall husdyr'!P309*Faktorer!$C$7+'Antall husdyr'!Q309*Faktorer!$D$7+'Antall husdyr'!R309*Faktorer!$E$7+'Antall husdyr'!S309*Faktorer!$F$7</f>
        <v>224467.20000000004</v>
      </c>
      <c r="C66" s="3">
        <f>G66*Faktorer!$B$15</f>
        <v>238119</v>
      </c>
      <c r="D66" s="10">
        <f>H66*Faktorer!$B$29</f>
        <v>1031141.4101333332</v>
      </c>
      <c r="E66" s="3">
        <f>G66*Faktorer!$B$22</f>
        <v>160158.26430248338</v>
      </c>
      <c r="F66" s="3">
        <f t="shared" si="0"/>
        <v>1.6538858744358165</v>
      </c>
      <c r="G66" s="23">
        <f>INDEX(Innbyggertall!$E$2:$E$358,MATCH(A66,Innbyggertall!$D$2:$D$358,0))</f>
        <v>2737</v>
      </c>
      <c r="H66" s="3">
        <f>IFERROR(INDEX(Halm!$I$2:$I$272,MATCH(A66,Halm!$J$2:$J$272,0)),0)</f>
        <v>5363.5555555555557</v>
      </c>
    </row>
    <row r="67" spans="1:8" x14ac:dyDescent="0.25">
      <c r="A67" t="s">
        <v>74</v>
      </c>
      <c r="B67" s="3">
        <f>'Antall husdyr'!O344*Faktorer!$B$7+'Antall husdyr'!P344*Faktorer!$C$7+'Antall husdyr'!Q344*Faktorer!$D$7+'Antall husdyr'!R344*Faktorer!$E$7+'Antall husdyr'!S344*Faktorer!$F$7</f>
        <v>0</v>
      </c>
      <c r="C67" s="3">
        <f>G67*Faktorer!$B$15</f>
        <v>95439</v>
      </c>
      <c r="D67" s="10">
        <f>H67*Faktorer!$B$29</f>
        <v>562597.09333333315</v>
      </c>
      <c r="E67" s="3">
        <f>G67*Faktorer!$B$22</f>
        <v>64192.040898730098</v>
      </c>
      <c r="F67" s="3">
        <f t="shared" ref="F67:F130" si="1">SUM(B67:E67)/1000000</f>
        <v>0.72222813423206322</v>
      </c>
      <c r="G67" s="23">
        <f>INDEX(Innbyggertall!$E$2:$E$358,MATCH(A67,Innbyggertall!$D$2:$D$358,0))</f>
        <v>1097</v>
      </c>
      <c r="H67" s="3">
        <f>IFERROR(INDEX(Halm!$I$2:$I$272,MATCH(A67,Halm!$J$2:$J$272,0)),0)</f>
        <v>2926.3888888888887</v>
      </c>
    </row>
    <row r="68" spans="1:8" x14ac:dyDescent="0.25">
      <c r="A68" t="s">
        <v>75</v>
      </c>
      <c r="B68" s="3">
        <f>'Antall husdyr'!O109*Faktorer!$B$7+'Antall husdyr'!P109*Faktorer!$C$7+'Antall husdyr'!Q109*Faktorer!$D$7+'Antall husdyr'!R109*Faktorer!$E$7+'Antall husdyr'!S109*Faktorer!$F$7</f>
        <v>3833779.2000000007</v>
      </c>
      <c r="C68" s="3">
        <f>G68*Faktorer!$B$15</f>
        <v>132153</v>
      </c>
      <c r="D68" s="10">
        <f>H68*Faktorer!$B$29</f>
        <v>12229.210666666664</v>
      </c>
      <c r="E68" s="3">
        <f>G68*Faktorer!$B$22</f>
        <v>88885.788628232462</v>
      </c>
      <c r="F68" s="3">
        <f t="shared" si="1"/>
        <v>4.0670471992949002</v>
      </c>
      <c r="G68" s="23">
        <f>INDEX(Innbyggertall!$E$2:$E$358,MATCH(A68,Innbyggertall!$D$2:$D$358,0))</f>
        <v>1519</v>
      </c>
      <c r="H68" s="3">
        <f>IFERROR(INDEX(Halm!$I$2:$I$272,MATCH(A68,Halm!$J$2:$J$272,0)),0)</f>
        <v>63.611111111111114</v>
      </c>
    </row>
    <row r="69" spans="1:8" x14ac:dyDescent="0.25">
      <c r="A69" t="s">
        <v>76</v>
      </c>
      <c r="B69" s="3">
        <f>'Antall husdyr'!O176*Faktorer!$B$7+'Antall husdyr'!P176*Faktorer!$C$7+'Antall husdyr'!Q176*Faktorer!$D$7+'Antall husdyr'!R176*Faktorer!$E$7+'Antall husdyr'!S176*Faktorer!$F$7</f>
        <v>3090933.8400000003</v>
      </c>
      <c r="C69" s="3">
        <f>G69*Faktorer!$B$15</f>
        <v>7346628</v>
      </c>
      <c r="D69" s="10">
        <f>H69*Faktorer!$B$29</f>
        <v>11426269.53173333</v>
      </c>
      <c r="E69" s="3">
        <f>G69*Faktorer!$B$22</f>
        <v>4941324.2494552089</v>
      </c>
      <c r="F69" s="3">
        <f t="shared" si="1"/>
        <v>26.80515562118854</v>
      </c>
      <c r="G69" s="23">
        <f>INDEX(Innbyggertall!$E$2:$E$358,MATCH(A69,Innbyggertall!$D$2:$D$358,0))</f>
        <v>84444</v>
      </c>
      <c r="H69" s="3">
        <f>IFERROR(INDEX(Halm!$I$2:$I$272,MATCH(A69,Halm!$J$2:$J$272,0)),0)</f>
        <v>59434.555555555555</v>
      </c>
    </row>
    <row r="70" spans="1:8" x14ac:dyDescent="0.25">
      <c r="A70" t="s">
        <v>77</v>
      </c>
      <c r="B70" s="3">
        <f>'Antall husdyr'!O346*Faktorer!$B$7+'Antall husdyr'!P346*Faktorer!$C$7+'Antall husdyr'!Q346*Faktorer!$D$7+'Antall husdyr'!R346*Faktorer!$E$7+'Antall husdyr'!S346*Faktorer!$F$7</f>
        <v>0</v>
      </c>
      <c r="C70" s="3">
        <f>G70*Faktorer!$B$15</f>
        <v>1401222</v>
      </c>
      <c r="D70" s="10">
        <f>H70*Faktorer!$B$29</f>
        <v>2206074.8405333329</v>
      </c>
      <c r="E70" s="3">
        <f>G70*Faktorer!$B$22</f>
        <v>942458.53301271377</v>
      </c>
      <c r="F70" s="3">
        <f t="shared" si="1"/>
        <v>4.5497553735460468</v>
      </c>
      <c r="G70" s="23">
        <f>INDEX(Innbyggertall!$E$2:$E$358,MATCH(A70,Innbyggertall!$D$2:$D$358,0))</f>
        <v>16106</v>
      </c>
      <c r="H70" s="3">
        <f>IFERROR(INDEX(Halm!$I$2:$I$272,MATCH(A70,Halm!$J$2:$J$272,0)),0)</f>
        <v>11475.055555555555</v>
      </c>
    </row>
    <row r="71" spans="1:8" x14ac:dyDescent="0.25">
      <c r="A71" t="s">
        <v>78</v>
      </c>
      <c r="B71" s="3">
        <f>'Antall husdyr'!O280*Faktorer!$B$7+'Antall husdyr'!P280*Faktorer!$C$7+'Antall husdyr'!Q280*Faktorer!$D$7+'Antall husdyr'!R280*Faktorer!$E$7+'Antall husdyr'!S280*Faktorer!$F$7</f>
        <v>482641.20000000007</v>
      </c>
      <c r="C71" s="3">
        <f>G71*Faktorer!$B$15</f>
        <v>537138</v>
      </c>
      <c r="D71" s="10">
        <f>H71*Faktorer!$B$29</f>
        <v>124994.28159999996</v>
      </c>
      <c r="E71" s="3">
        <f>G71*Faktorer!$B$22</f>
        <v>361277.72152120294</v>
      </c>
      <c r="F71" s="3">
        <f t="shared" si="1"/>
        <v>1.506051203121203</v>
      </c>
      <c r="G71" s="23">
        <f>INDEX(Innbyggertall!$E$2:$E$358,MATCH(A71,Innbyggertall!$D$2:$D$358,0))</f>
        <v>6174</v>
      </c>
      <c r="H71" s="3">
        <f>IFERROR(INDEX(Halm!$I$2:$I$272,MATCH(A71,Halm!$J$2:$J$272,0)),0)</f>
        <v>650.16666666666663</v>
      </c>
    </row>
    <row r="72" spans="1:8" x14ac:dyDescent="0.25">
      <c r="A72" t="s">
        <v>79</v>
      </c>
      <c r="B72" s="3">
        <f>'Antall husdyr'!O175*Faktorer!$B$7+'Antall husdyr'!P175*Faktorer!$C$7+'Antall husdyr'!Q175*Faktorer!$D$7+'Antall husdyr'!R175*Faktorer!$E$7+'Antall husdyr'!S175*Faktorer!$F$7</f>
        <v>2129681.2800000003</v>
      </c>
      <c r="C72" s="3">
        <f>G72*Faktorer!$B$15</f>
        <v>230115</v>
      </c>
      <c r="D72" s="10">
        <f>H72*Faktorer!$B$29</f>
        <v>2155406.3903999995</v>
      </c>
      <c r="E72" s="3">
        <f>G72*Faktorer!$B$22</f>
        <v>154774.79323349235</v>
      </c>
      <c r="F72" s="3">
        <f t="shared" si="1"/>
        <v>4.6699774636334919</v>
      </c>
      <c r="G72" s="23">
        <f>INDEX(Innbyggertall!$E$2:$E$358,MATCH(A72,Innbyggertall!$D$2:$D$358,0))</f>
        <v>2645</v>
      </c>
      <c r="H72" s="3">
        <f>IFERROR(INDEX(Halm!$I$2:$I$272,MATCH(A72,Halm!$J$2:$J$272,0)),0)</f>
        <v>11211.5</v>
      </c>
    </row>
    <row r="73" spans="1:8" x14ac:dyDescent="0.25">
      <c r="A73" t="s">
        <v>80</v>
      </c>
      <c r="B73" s="3">
        <f>'Antall husdyr'!O289*Faktorer!$B$7+'Antall husdyr'!P289*Faktorer!$C$7+'Antall husdyr'!Q289*Faktorer!$D$7+'Antall husdyr'!R289*Faktorer!$E$7+'Antall husdyr'!S289*Faktorer!$F$7</f>
        <v>478145.40000000008</v>
      </c>
      <c r="C73" s="3">
        <f>G73*Faktorer!$B$15</f>
        <v>469017</v>
      </c>
      <c r="D73" s="10">
        <f>H73*Faktorer!$B$29</f>
        <v>0</v>
      </c>
      <c r="E73" s="3">
        <f>G73*Faktorer!$B$22</f>
        <v>315459.70144489879</v>
      </c>
      <c r="F73" s="3">
        <f t="shared" si="1"/>
        <v>1.2626221014448988</v>
      </c>
      <c r="G73" s="23">
        <f>INDEX(Innbyggertall!$E$2:$E$358,MATCH(A73,Innbyggertall!$D$2:$D$358,0))</f>
        <v>5391</v>
      </c>
      <c r="H73" s="3">
        <f>IFERROR(INDEX(Halm!$I$2:$I$272,MATCH(A73,Halm!$J$2:$J$272,0)),0)</f>
        <v>0</v>
      </c>
    </row>
    <row r="74" spans="1:8" x14ac:dyDescent="0.25">
      <c r="A74" t="s">
        <v>81</v>
      </c>
      <c r="B74" s="3">
        <f>'Antall husdyr'!O282*Faktorer!$B$7+'Antall husdyr'!P282*Faktorer!$C$7+'Antall husdyr'!Q282*Faktorer!$D$7+'Antall husdyr'!R282*Faktorer!$E$7+'Antall husdyr'!S282*Faktorer!$F$7</f>
        <v>574042.20000000007</v>
      </c>
      <c r="C74" s="3">
        <f>G74*Faktorer!$B$15</f>
        <v>106488</v>
      </c>
      <c r="D74" s="10">
        <f>H74*Faktorer!$B$29</f>
        <v>1708.8853333333329</v>
      </c>
      <c r="E74" s="3">
        <f>G74*Faktorer!$B$22</f>
        <v>71623.571613532942</v>
      </c>
      <c r="F74" s="3">
        <f t="shared" si="1"/>
        <v>0.75386265694686627</v>
      </c>
      <c r="G74" s="23">
        <f>INDEX(Innbyggertall!$E$2:$E$358,MATCH(A74,Innbyggertall!$D$2:$D$358,0))</f>
        <v>1224</v>
      </c>
      <c r="H74" s="3">
        <f>IFERROR(INDEX(Halm!$I$2:$I$272,MATCH(A74,Halm!$J$2:$J$272,0)),0)</f>
        <v>8.8888888888888893</v>
      </c>
    </row>
    <row r="75" spans="1:8" x14ac:dyDescent="0.25">
      <c r="A75" t="s">
        <v>82</v>
      </c>
      <c r="B75" s="3">
        <f>'Antall husdyr'!O305*Faktorer!$B$7+'Antall husdyr'!P305*Faktorer!$C$7+'Antall husdyr'!Q305*Faktorer!$D$7+'Antall husdyr'!R305*Faktorer!$E$7+'Antall husdyr'!S305*Faktorer!$F$7</f>
        <v>505882.80000000005</v>
      </c>
      <c r="C75" s="3">
        <f>G75*Faktorer!$B$15</f>
        <v>2373882</v>
      </c>
      <c r="D75" s="10">
        <f>H75*Faktorer!$B$29</f>
        <v>1786564.8522666665</v>
      </c>
      <c r="E75" s="3">
        <f>G75*Faktorer!$B$22</f>
        <v>1596667.2998748855</v>
      </c>
      <c r="F75" s="3">
        <f t="shared" si="1"/>
        <v>6.2629969521415516</v>
      </c>
      <c r="G75" s="23">
        <f>INDEX(Innbyggertall!$E$2:$E$358,MATCH(A75,Innbyggertall!$D$2:$D$358,0))</f>
        <v>27286</v>
      </c>
      <c r="H75" s="3">
        <f>IFERROR(INDEX(Halm!$I$2:$I$272,MATCH(A75,Halm!$J$2:$J$272,0)),0)</f>
        <v>9292.9444444444453</v>
      </c>
    </row>
    <row r="76" spans="1:8" x14ac:dyDescent="0.25">
      <c r="A76" t="s">
        <v>83</v>
      </c>
      <c r="B76" s="3">
        <f>'Antall husdyr'!O255*Faktorer!$B$7+'Antall husdyr'!P255*Faktorer!$C$7+'Antall husdyr'!Q255*Faktorer!$D$7+'Antall husdyr'!R255*Faktorer!$E$7+'Antall husdyr'!S255*Faktorer!$F$7</f>
        <v>900334.20000000007</v>
      </c>
      <c r="C76" s="3">
        <f>G76*Faktorer!$B$15</f>
        <v>174000</v>
      </c>
      <c r="D76" s="10">
        <f>H76*Faktorer!$B$29</f>
        <v>0</v>
      </c>
      <c r="E76" s="3">
        <f>G76*Faktorer!$B$22</f>
        <v>117031.97976067475</v>
      </c>
      <c r="F76" s="3">
        <f t="shared" si="1"/>
        <v>1.1913661797606749</v>
      </c>
      <c r="G76" s="23">
        <f>INDEX(Innbyggertall!$E$2:$E$358,MATCH(A76,Innbyggertall!$D$2:$D$358,0))</f>
        <v>2000</v>
      </c>
      <c r="H76" s="3">
        <f>IFERROR(INDEX(Halm!$I$2:$I$272,MATCH(A76,Halm!$J$2:$J$272,0)),0)</f>
        <v>0</v>
      </c>
    </row>
    <row r="77" spans="1:8" x14ac:dyDescent="0.25">
      <c r="A77" t="s">
        <v>84</v>
      </c>
      <c r="B77" s="3">
        <f>'Antall husdyr'!O321*Faktorer!$B$7+'Antall husdyr'!P321*Faktorer!$C$7+'Antall husdyr'!Q321*Faktorer!$D$7+'Antall husdyr'!R321*Faktorer!$E$7+'Antall husdyr'!S321*Faktorer!$F$7</f>
        <v>0</v>
      </c>
      <c r="C77" s="3">
        <f>G77*Faktorer!$B$15</f>
        <v>91698</v>
      </c>
      <c r="D77" s="10">
        <f>H77*Faktorer!$B$29</f>
        <v>0</v>
      </c>
      <c r="E77" s="3">
        <f>G77*Faktorer!$B$22</f>
        <v>61675.853333875588</v>
      </c>
      <c r="F77" s="3">
        <f t="shared" si="1"/>
        <v>0.1533738533338756</v>
      </c>
      <c r="G77" s="23">
        <f>INDEX(Innbyggertall!$E$2:$E$358,MATCH(A77,Innbyggertall!$D$2:$D$358,0))</f>
        <v>1054</v>
      </c>
      <c r="H77" s="3">
        <f>IFERROR(INDEX(Halm!$I$2:$I$272,MATCH(A77,Halm!$J$2:$J$272,0)),0)</f>
        <v>0</v>
      </c>
    </row>
    <row r="78" spans="1:8" x14ac:dyDescent="0.25">
      <c r="A78" t="s">
        <v>85</v>
      </c>
      <c r="B78" s="3">
        <f>'Antall husdyr'!O14*Faktorer!$B$7+'Antall husdyr'!P14*Faktorer!$C$7+'Antall husdyr'!Q14*Faktorer!$D$7+'Antall husdyr'!R14*Faktorer!$E$7+'Antall husdyr'!S14*Faktorer!$F$7</f>
        <v>13779736.560000002</v>
      </c>
      <c r="C78" s="3">
        <f>G78*Faktorer!$B$15</f>
        <v>533223</v>
      </c>
      <c r="D78" s="10">
        <f>H78*Faktorer!$B$29</f>
        <v>552845.76639999985</v>
      </c>
      <c r="E78" s="3">
        <f>G78*Faktorer!$B$22</f>
        <v>358644.50197658775</v>
      </c>
      <c r="F78" s="3">
        <f t="shared" si="1"/>
        <v>15.224449828376589</v>
      </c>
      <c r="G78" s="23">
        <f>INDEX(Innbyggertall!$E$2:$E$358,MATCH(A78,Innbyggertall!$D$2:$D$358,0))</f>
        <v>6129</v>
      </c>
      <c r="H78" s="3">
        <f>IFERROR(INDEX(Halm!$I$2:$I$272,MATCH(A78,Halm!$J$2:$J$272,0)),0)</f>
        <v>2875.6666666666665</v>
      </c>
    </row>
    <row r="79" spans="1:8" x14ac:dyDescent="0.25">
      <c r="A79" t="s">
        <v>86</v>
      </c>
      <c r="B79" s="3">
        <f>'Antall husdyr'!O256*Faktorer!$B$7+'Antall husdyr'!P256*Faktorer!$C$7+'Antall husdyr'!Q256*Faktorer!$D$7+'Antall husdyr'!R256*Faktorer!$E$7+'Antall husdyr'!S256*Faktorer!$F$7</f>
        <v>724233.00000000012</v>
      </c>
      <c r="C79" s="3">
        <f>G79*Faktorer!$B$15</f>
        <v>167736</v>
      </c>
      <c r="D79" s="10">
        <f>H79*Faktorer!$B$29</f>
        <v>0</v>
      </c>
      <c r="E79" s="3">
        <f>G79*Faktorer!$B$22</f>
        <v>112818.82848929045</v>
      </c>
      <c r="F79" s="3">
        <f t="shared" si="1"/>
        <v>1.0047878284892906</v>
      </c>
      <c r="G79" s="23">
        <f>INDEX(Innbyggertall!$E$2:$E$358,MATCH(A79,Innbyggertall!$D$2:$D$358,0))</f>
        <v>1928</v>
      </c>
      <c r="H79" s="3">
        <f>IFERROR(INDEX(Halm!$I$2:$I$272,MATCH(A79,Halm!$J$2:$J$272,0)),0)</f>
        <v>0</v>
      </c>
    </row>
    <row r="80" spans="1:8" x14ac:dyDescent="0.25">
      <c r="A80" t="s">
        <v>87</v>
      </c>
      <c r="B80" s="3">
        <f>'Antall husdyr'!O190*Faktorer!$B$7+'Antall husdyr'!P190*Faktorer!$C$7+'Antall husdyr'!Q190*Faktorer!$D$7+'Antall husdyr'!R190*Faktorer!$E$7+'Antall husdyr'!S190*Faktorer!$F$7</f>
        <v>1762819.2000000002</v>
      </c>
      <c r="C80" s="3">
        <f>G80*Faktorer!$B$15</f>
        <v>756204</v>
      </c>
      <c r="D80" s="10">
        <f>H80*Faktorer!$B$29</f>
        <v>21756.246399999996</v>
      </c>
      <c r="E80" s="3">
        <f>G80*Faktorer!$B$22</f>
        <v>508620.98403989244</v>
      </c>
      <c r="F80" s="3">
        <f t="shared" si="1"/>
        <v>3.0494004304398925</v>
      </c>
      <c r="G80" s="23">
        <f>INDEX(Innbyggertall!$E$2:$E$358,MATCH(A80,Innbyggertall!$D$2:$D$358,0))</f>
        <v>8692</v>
      </c>
      <c r="H80" s="3">
        <f>IFERROR(INDEX(Halm!$I$2:$I$272,MATCH(A80,Halm!$J$2:$J$272,0)),0)</f>
        <v>113.16666666666667</v>
      </c>
    </row>
    <row r="81" spans="1:8" x14ac:dyDescent="0.25">
      <c r="A81" t="s">
        <v>88</v>
      </c>
      <c r="B81" s="3">
        <f>'Antall husdyr'!O70*Faktorer!$B$7+'Antall husdyr'!P70*Faktorer!$C$7+'Antall husdyr'!Q70*Faktorer!$D$7+'Antall husdyr'!R70*Faktorer!$E$7+'Antall husdyr'!S70*Faktorer!$F$7</f>
        <v>5444218.2000000011</v>
      </c>
      <c r="C81" s="3">
        <f>G81*Faktorer!$B$15</f>
        <v>232203</v>
      </c>
      <c r="D81" s="10">
        <f>H81*Faktorer!$B$29</f>
        <v>25366.266666666663</v>
      </c>
      <c r="E81" s="3">
        <f>G81*Faktorer!$B$22</f>
        <v>156179.17699062044</v>
      </c>
      <c r="F81" s="3">
        <f t="shared" si="1"/>
        <v>5.8579666436572886</v>
      </c>
      <c r="G81" s="23">
        <f>INDEX(Innbyggertall!$E$2:$E$358,MATCH(A81,Innbyggertall!$D$2:$D$358,0))</f>
        <v>2669</v>
      </c>
      <c r="H81" s="3">
        <f>IFERROR(INDEX(Halm!$I$2:$I$272,MATCH(A81,Halm!$J$2:$J$272,0)),0)</f>
        <v>131.94444444444446</v>
      </c>
    </row>
    <row r="82" spans="1:8" x14ac:dyDescent="0.25">
      <c r="A82" t="s">
        <v>89</v>
      </c>
      <c r="B82" s="3">
        <f>'Antall husdyr'!O186*Faktorer!$B$7+'Antall husdyr'!P186*Faktorer!$C$7+'Antall husdyr'!Q186*Faktorer!$D$7+'Antall husdyr'!R186*Faktorer!$E$7+'Antall husdyr'!S186*Faktorer!$F$7</f>
        <v>1609488.0000000002</v>
      </c>
      <c r="C82" s="3">
        <f>G82*Faktorer!$B$15</f>
        <v>633795</v>
      </c>
      <c r="D82" s="10">
        <f>H82*Faktorer!$B$29</f>
        <v>4091274.4181333324</v>
      </c>
      <c r="E82" s="3">
        <f>G82*Faktorer!$B$22</f>
        <v>426288.98627825774</v>
      </c>
      <c r="F82" s="3">
        <f t="shared" si="1"/>
        <v>6.7608464044115895</v>
      </c>
      <c r="G82" s="23">
        <f>INDEX(Innbyggertall!$E$2:$E$358,MATCH(A82,Innbyggertall!$D$2:$D$358,0))</f>
        <v>7285</v>
      </c>
      <c r="H82" s="3">
        <f>IFERROR(INDEX(Halm!$I$2:$I$272,MATCH(A82,Halm!$J$2:$J$272,0)),0)</f>
        <v>21281.055555555555</v>
      </c>
    </row>
    <row r="83" spans="1:8" x14ac:dyDescent="0.25">
      <c r="A83" t="s">
        <v>90</v>
      </c>
      <c r="B83" s="3">
        <f>'Antall husdyr'!O246*Faktorer!$B$7+'Antall husdyr'!P246*Faktorer!$C$7+'Antall husdyr'!Q246*Faktorer!$D$7+'Antall husdyr'!R246*Faktorer!$E$7+'Antall husdyr'!S246*Faktorer!$F$7</f>
        <v>965318.40000000014</v>
      </c>
      <c r="C83" s="3">
        <f>G83*Faktorer!$B$15</f>
        <v>210627</v>
      </c>
      <c r="D83" s="10">
        <f>H83*Faktorer!$B$29</f>
        <v>65375.544533333319</v>
      </c>
      <c r="E83" s="3">
        <f>G83*Faktorer!$B$22</f>
        <v>141667.21150029678</v>
      </c>
      <c r="F83" s="3">
        <f t="shared" si="1"/>
        <v>1.3829881560336303</v>
      </c>
      <c r="G83" s="23">
        <f>INDEX(Innbyggertall!$E$2:$E$358,MATCH(A83,Innbyggertall!$D$2:$D$358,0))</f>
        <v>2421</v>
      </c>
      <c r="H83" s="3">
        <f>IFERROR(INDEX(Halm!$I$2:$I$272,MATCH(A83,Halm!$J$2:$J$272,0)),0)</f>
        <v>340.05555555555554</v>
      </c>
    </row>
    <row r="84" spans="1:8" x14ac:dyDescent="0.25">
      <c r="A84" t="s">
        <v>91</v>
      </c>
      <c r="B84" s="3">
        <f>'Antall husdyr'!O28*Faktorer!$B$7+'Antall husdyr'!P28*Faktorer!$C$7+'Antall husdyr'!Q28*Faktorer!$D$7+'Antall husdyr'!R28*Faktorer!$E$7+'Antall husdyr'!S28*Faktorer!$F$7</f>
        <v>9963842.2800000012</v>
      </c>
      <c r="C84" s="3">
        <f>G84*Faktorer!$B$15</f>
        <v>1070274</v>
      </c>
      <c r="D84" s="10">
        <f>H84*Faktorer!$B$29</f>
        <v>21339.705599999994</v>
      </c>
      <c r="E84" s="3">
        <f>G84*Faktorer!$B$22</f>
        <v>719863.70750791032</v>
      </c>
      <c r="F84" s="3">
        <f t="shared" si="1"/>
        <v>11.775319693107912</v>
      </c>
      <c r="G84" s="23">
        <f>INDEX(Innbyggertall!$E$2:$E$358,MATCH(A84,Innbyggertall!$D$2:$D$358,0))</f>
        <v>12302</v>
      </c>
      <c r="H84" s="3">
        <f>IFERROR(INDEX(Halm!$I$2:$I$272,MATCH(A84,Halm!$J$2:$J$272,0)),0)</f>
        <v>111</v>
      </c>
    </row>
    <row r="85" spans="1:8" x14ac:dyDescent="0.25">
      <c r="A85" t="s">
        <v>92</v>
      </c>
      <c r="B85" s="3">
        <f>'Antall husdyr'!O16*Faktorer!$B$7+'Antall husdyr'!P16*Faktorer!$C$7+'Antall husdyr'!Q16*Faktorer!$D$7+'Antall husdyr'!R16*Faktorer!$E$7+'Antall husdyr'!S16*Faktorer!$F$7</f>
        <v>12306994.680000005</v>
      </c>
      <c r="C85" s="3">
        <f>G85*Faktorer!$B$15</f>
        <v>2658981</v>
      </c>
      <c r="D85" s="10">
        <f>H85*Faktorer!$B$29</f>
        <v>2964830.6090666661</v>
      </c>
      <c r="E85" s="3">
        <f>G85*Faktorer!$B$22</f>
        <v>1788424.198712751</v>
      </c>
      <c r="F85" s="3">
        <f t="shared" si="1"/>
        <v>19.719230487779424</v>
      </c>
      <c r="G85" s="23">
        <f>INDEX(Innbyggertall!$E$2:$E$358,MATCH(A85,Innbyggertall!$D$2:$D$358,0))</f>
        <v>30563</v>
      </c>
      <c r="H85" s="3">
        <f>IFERROR(INDEX(Halm!$I$2:$I$272,MATCH(A85,Halm!$J$2:$J$272,0)),0)</f>
        <v>15421.777777777777</v>
      </c>
    </row>
    <row r="86" spans="1:8" x14ac:dyDescent="0.25">
      <c r="A86" t="s">
        <v>93</v>
      </c>
      <c r="B86" s="3">
        <f>'Antall husdyr'!O31*Faktorer!$B$7+'Antall husdyr'!P31*Faktorer!$C$7+'Antall husdyr'!Q31*Faktorer!$D$7+'Antall husdyr'!R31*Faktorer!$E$7+'Antall husdyr'!S31*Faktorer!$F$7</f>
        <v>10712073.720000001</v>
      </c>
      <c r="C86" s="3">
        <f>G86*Faktorer!$B$15</f>
        <v>512604</v>
      </c>
      <c r="D86" s="10">
        <f>H86*Faktorer!$B$29</f>
        <v>480.62399999999991</v>
      </c>
      <c r="E86" s="3">
        <f>G86*Faktorer!$B$22</f>
        <v>344776.21237494779</v>
      </c>
      <c r="F86" s="3">
        <f t="shared" si="1"/>
        <v>11.569934556374948</v>
      </c>
      <c r="G86" s="23">
        <f>INDEX(Innbyggertall!$E$2:$E$358,MATCH(A86,Innbyggertall!$D$2:$D$358,0))</f>
        <v>5892</v>
      </c>
      <c r="H86" s="3">
        <f>IFERROR(INDEX(Halm!$I$2:$I$272,MATCH(A86,Halm!$J$2:$J$272,0)),0)</f>
        <v>2.5</v>
      </c>
    </row>
    <row r="87" spans="1:8" x14ac:dyDescent="0.25">
      <c r="A87" t="s">
        <v>94</v>
      </c>
      <c r="B87" s="3">
        <f>'Antall husdyr'!O123*Faktorer!$B$7+'Antall husdyr'!P123*Faktorer!$C$7+'Antall husdyr'!Q123*Faktorer!$D$7+'Antall husdyr'!R123*Faktorer!$E$7+'Antall husdyr'!S123*Faktorer!$F$7</f>
        <v>4249348.2000000011</v>
      </c>
      <c r="C87" s="3">
        <f>G87*Faktorer!$B$15</f>
        <v>414729</v>
      </c>
      <c r="D87" s="10">
        <f>H87*Faktorer!$B$29</f>
        <v>11620.420266666664</v>
      </c>
      <c r="E87" s="3">
        <f>G87*Faktorer!$B$22</f>
        <v>278945.72375956824</v>
      </c>
      <c r="F87" s="3">
        <f t="shared" si="1"/>
        <v>4.9546433440262359</v>
      </c>
      <c r="G87" s="23">
        <f>INDEX(Innbyggertall!$E$2:$E$358,MATCH(A87,Innbyggertall!$D$2:$D$358,0))</f>
        <v>4767</v>
      </c>
      <c r="H87" s="3">
        <f>IFERROR(INDEX(Halm!$I$2:$I$272,MATCH(A87,Halm!$J$2:$J$272,0)),0)</f>
        <v>60.444444444444443</v>
      </c>
    </row>
    <row r="88" spans="1:8" x14ac:dyDescent="0.25">
      <c r="A88" t="s">
        <v>95</v>
      </c>
      <c r="B88" s="3">
        <f>'Antall husdyr'!O23*Faktorer!$B$7+'Antall husdyr'!P23*Faktorer!$C$7+'Antall husdyr'!Q23*Faktorer!$D$7+'Antall husdyr'!R23*Faktorer!$E$7+'Antall husdyr'!S23*Faktorer!$F$7</f>
        <v>10541133.240000002</v>
      </c>
      <c r="C88" s="3">
        <f>G88*Faktorer!$B$15</f>
        <v>1180416</v>
      </c>
      <c r="D88" s="10">
        <f>H88*Faktorer!$B$29</f>
        <v>8111309.6789333317</v>
      </c>
      <c r="E88" s="3">
        <f>G88*Faktorer!$B$22</f>
        <v>793944.95069641748</v>
      </c>
      <c r="F88" s="3">
        <f t="shared" si="1"/>
        <v>20.626803869629747</v>
      </c>
      <c r="G88" s="23">
        <f>INDEX(Innbyggertall!$E$2:$E$358,MATCH(A88,Innbyggertall!$D$2:$D$358,0))</f>
        <v>13568</v>
      </c>
      <c r="H88" s="3">
        <f>IFERROR(INDEX(Halm!$I$2:$I$272,MATCH(A88,Halm!$J$2:$J$272,0)),0)</f>
        <v>42191.555555555555</v>
      </c>
    </row>
    <row r="89" spans="1:8" x14ac:dyDescent="0.25">
      <c r="A89" t="s">
        <v>96</v>
      </c>
      <c r="B89" s="3">
        <f>'Antall husdyr'!O208*Faktorer!$B$7+'Antall husdyr'!P208*Faktorer!$C$7+'Antall husdyr'!Q208*Faktorer!$D$7+'Antall husdyr'!R208*Faktorer!$E$7+'Antall husdyr'!S208*Faktorer!$F$7</f>
        <v>1423862.4000000004</v>
      </c>
      <c r="C89" s="3">
        <f>G89*Faktorer!$B$15</f>
        <v>126498</v>
      </c>
      <c r="D89" s="10">
        <f>H89*Faktorer!$B$29</f>
        <v>0</v>
      </c>
      <c r="E89" s="3">
        <f>G89*Faktorer!$B$22</f>
        <v>85082.249286010541</v>
      </c>
      <c r="F89" s="3">
        <f t="shared" si="1"/>
        <v>1.635442649286011</v>
      </c>
      <c r="G89" s="23">
        <f>INDEX(Innbyggertall!$E$2:$E$358,MATCH(A89,Innbyggertall!$D$2:$D$358,0))</f>
        <v>1454</v>
      </c>
      <c r="H89" s="3">
        <f>IFERROR(INDEX(Halm!$I$2:$I$272,MATCH(A89,Halm!$J$2:$J$272,0)),0)</f>
        <v>0</v>
      </c>
    </row>
    <row r="90" spans="1:8" x14ac:dyDescent="0.25">
      <c r="A90" t="s">
        <v>97</v>
      </c>
      <c r="B90" s="3">
        <f>'Antall husdyr'!O331*Faktorer!$B$7+'Antall husdyr'!P331*Faktorer!$C$7+'Antall husdyr'!Q331*Faktorer!$D$7+'Antall husdyr'!R331*Faktorer!$E$7+'Antall husdyr'!S331*Faktorer!$F$7</f>
        <v>0</v>
      </c>
      <c r="C90" s="3">
        <f>G90*Faktorer!$B$15</f>
        <v>93873</v>
      </c>
      <c r="D90" s="10">
        <f>H90*Faktorer!$B$29</f>
        <v>0</v>
      </c>
      <c r="E90" s="3">
        <f>G90*Faktorer!$B$22</f>
        <v>63138.753080884024</v>
      </c>
      <c r="F90" s="3">
        <f t="shared" si="1"/>
        <v>0.15701175308088403</v>
      </c>
      <c r="G90" s="23">
        <f>INDEX(Innbyggertall!$E$2:$E$358,MATCH(A90,Innbyggertall!$D$2:$D$358,0))</f>
        <v>1079</v>
      </c>
      <c r="H90" s="3">
        <f>IFERROR(INDEX(Halm!$I$2:$I$272,MATCH(A90,Halm!$J$2:$J$272,0)),0)</f>
        <v>0</v>
      </c>
    </row>
    <row r="91" spans="1:8" x14ac:dyDescent="0.25">
      <c r="A91" t="s">
        <v>98</v>
      </c>
      <c r="B91" s="3">
        <f>'Antall husdyr'!O159*Faktorer!$B$7+'Antall husdyr'!P159*Faktorer!$C$7+'Antall husdyr'!Q159*Faktorer!$D$7+'Antall husdyr'!R159*Faktorer!$E$7+'Antall husdyr'!S159*Faktorer!$F$7</f>
        <v>3993273.7200000007</v>
      </c>
      <c r="C91" s="3">
        <f>G91*Faktorer!$B$15</f>
        <v>2139069</v>
      </c>
      <c r="D91" s="10">
        <f>H91*Faktorer!$B$29</f>
        <v>526593.01546666655</v>
      </c>
      <c r="E91" s="3">
        <f>G91*Faktorer!$B$22</f>
        <v>1438732.6431878549</v>
      </c>
      <c r="F91" s="3">
        <f t="shared" si="1"/>
        <v>8.0976683786545234</v>
      </c>
      <c r="G91" s="23">
        <f>INDEX(Innbyggertall!$E$2:$E$358,MATCH(A91,Innbyggertall!$D$2:$D$358,0))</f>
        <v>24587</v>
      </c>
      <c r="H91" s="3">
        <f>IFERROR(INDEX(Halm!$I$2:$I$272,MATCH(A91,Halm!$J$2:$J$272,0)),0)</f>
        <v>2739.1111111111113</v>
      </c>
    </row>
    <row r="92" spans="1:8" x14ac:dyDescent="0.25">
      <c r="A92" t="s">
        <v>99</v>
      </c>
      <c r="B92" s="3">
        <f>'Antall husdyr'!O129*Faktorer!$B$7+'Antall husdyr'!P129*Faktorer!$C$7+'Antall husdyr'!Q129*Faktorer!$D$7+'Antall husdyr'!R129*Faktorer!$E$7+'Antall husdyr'!S129*Faktorer!$F$7</f>
        <v>3548961.6000000006</v>
      </c>
      <c r="C92" s="3">
        <f>G92*Faktorer!$B$15</f>
        <v>199752</v>
      </c>
      <c r="D92" s="10">
        <f>H92*Faktorer!$B$29</f>
        <v>1051466.4650666662</v>
      </c>
      <c r="E92" s="3">
        <f>G92*Faktorer!$B$22</f>
        <v>134352.7127652546</v>
      </c>
      <c r="F92" s="3">
        <f t="shared" si="1"/>
        <v>4.9345327778319223</v>
      </c>
      <c r="G92" s="23">
        <f>INDEX(Innbyggertall!$E$2:$E$358,MATCH(A92,Innbyggertall!$D$2:$D$358,0))</f>
        <v>2296</v>
      </c>
      <c r="H92" s="3">
        <f>IFERROR(INDEX(Halm!$I$2:$I$272,MATCH(A92,Halm!$J$2:$J$272,0)),0)</f>
        <v>5469.2777777777774</v>
      </c>
    </row>
    <row r="93" spans="1:8" x14ac:dyDescent="0.25">
      <c r="A93" t="s">
        <v>100</v>
      </c>
      <c r="B93" s="3">
        <f>'Antall husdyr'!O209*Faktorer!$B$7+'Antall husdyr'!P209*Faktorer!$C$7+'Antall husdyr'!Q209*Faktorer!$D$7+'Antall husdyr'!R209*Faktorer!$E$7+'Antall husdyr'!S209*Faktorer!$F$7</f>
        <v>1120005.8400000003</v>
      </c>
      <c r="C93" s="3">
        <f>G93*Faktorer!$B$15</f>
        <v>397764</v>
      </c>
      <c r="D93" s="10">
        <f>H93*Faktorer!$B$29</f>
        <v>10290149.159466665</v>
      </c>
      <c r="E93" s="3">
        <f>G93*Faktorer!$B$22</f>
        <v>267535.10573290248</v>
      </c>
      <c r="F93" s="3">
        <f t="shared" si="1"/>
        <v>12.075454105199569</v>
      </c>
      <c r="G93" s="23">
        <f>INDEX(Innbyggertall!$E$2:$E$358,MATCH(A93,Innbyggertall!$D$2:$D$358,0))</f>
        <v>4572</v>
      </c>
      <c r="H93" s="3">
        <f>IFERROR(INDEX(Halm!$I$2:$I$272,MATCH(A93,Halm!$J$2:$J$272,0)),0)</f>
        <v>53524.944444444445</v>
      </c>
    </row>
    <row r="94" spans="1:8" x14ac:dyDescent="0.25">
      <c r="A94" t="s">
        <v>101</v>
      </c>
      <c r="B94" s="3">
        <f>'Antall husdyr'!O124*Faktorer!$B$7+'Antall husdyr'!P124*Faktorer!$C$7+'Antall husdyr'!Q124*Faktorer!$D$7+'Antall husdyr'!R124*Faktorer!$E$7+'Antall husdyr'!S124*Faktorer!$F$7</f>
        <v>3956485.8000000007</v>
      </c>
      <c r="C94" s="3">
        <f>G94*Faktorer!$B$15</f>
        <v>193836</v>
      </c>
      <c r="D94" s="10">
        <f>H94*Faktorer!$B$29</f>
        <v>0</v>
      </c>
      <c r="E94" s="3">
        <f>G94*Faktorer!$B$22</f>
        <v>130373.62545339167</v>
      </c>
      <c r="F94" s="3">
        <f t="shared" si="1"/>
        <v>4.2806954254533931</v>
      </c>
      <c r="G94" s="23">
        <f>INDEX(Innbyggertall!$E$2:$E$358,MATCH(A94,Innbyggertall!$D$2:$D$358,0))</f>
        <v>2228</v>
      </c>
      <c r="H94" s="3">
        <f>IFERROR(INDEX(Halm!$I$2:$I$272,MATCH(A94,Halm!$J$2:$J$272,0)),0)</f>
        <v>0</v>
      </c>
    </row>
    <row r="95" spans="1:8" x14ac:dyDescent="0.25">
      <c r="A95" t="s">
        <v>102</v>
      </c>
      <c r="B95" s="3">
        <f>'Antall husdyr'!O314*Faktorer!$B$7+'Antall husdyr'!P314*Faktorer!$C$7+'Antall husdyr'!Q314*Faktorer!$D$7+'Antall husdyr'!R314*Faktorer!$E$7+'Antall husdyr'!S314*Faktorer!$F$7</f>
        <v>254947.20000000004</v>
      </c>
      <c r="C95" s="3">
        <f>G95*Faktorer!$B$15</f>
        <v>247689</v>
      </c>
      <c r="D95" s="10">
        <f>H95*Faktorer!$B$29</f>
        <v>0</v>
      </c>
      <c r="E95" s="3">
        <f>G95*Faktorer!$B$22</f>
        <v>166595.02318932049</v>
      </c>
      <c r="F95" s="3">
        <f t="shared" si="1"/>
        <v>0.66923122318932049</v>
      </c>
      <c r="G95" s="23">
        <f>INDEX(Innbyggertall!$E$2:$E$358,MATCH(A95,Innbyggertall!$D$2:$D$358,0))</f>
        <v>2847</v>
      </c>
      <c r="H95" s="3">
        <f>IFERROR(INDEX(Halm!$I$2:$I$272,MATCH(A95,Halm!$J$2:$J$272,0)),0)</f>
        <v>0</v>
      </c>
    </row>
    <row r="96" spans="1:8" x14ac:dyDescent="0.25">
      <c r="A96" t="s">
        <v>103</v>
      </c>
      <c r="B96" s="3">
        <f>'Antall husdyr'!O168*Faktorer!$B$7+'Antall husdyr'!P168*Faktorer!$C$7+'Antall husdyr'!Q168*Faktorer!$D$7+'Antall husdyr'!R168*Faktorer!$E$7+'Antall husdyr'!S168*Faktorer!$F$7</f>
        <v>2456265</v>
      </c>
      <c r="C96" s="3">
        <f>G96*Faktorer!$B$15</f>
        <v>712008</v>
      </c>
      <c r="D96" s="10">
        <f>H96*Faktorer!$B$29</f>
        <v>74.76373333333332</v>
      </c>
      <c r="E96" s="3">
        <f>G96*Faktorer!$B$22</f>
        <v>478894.86118068104</v>
      </c>
      <c r="F96" s="3">
        <f t="shared" si="1"/>
        <v>3.6472426249140146</v>
      </c>
      <c r="G96" s="23">
        <f>INDEX(Innbyggertall!$E$2:$E$358,MATCH(A96,Innbyggertall!$D$2:$D$358,0))</f>
        <v>8184</v>
      </c>
      <c r="H96" s="3">
        <f>IFERROR(INDEX(Halm!$I$2:$I$272,MATCH(A96,Halm!$J$2:$J$272,0)),0)</f>
        <v>0.3888888888888889</v>
      </c>
    </row>
    <row r="97" spans="1:8" x14ac:dyDescent="0.25">
      <c r="A97" t="s">
        <v>104</v>
      </c>
      <c r="B97" s="3">
        <f>'Antall husdyr'!O95*Faktorer!$B$7+'Antall husdyr'!P95*Faktorer!$C$7+'Antall husdyr'!Q95*Faktorer!$D$7+'Antall husdyr'!R95*Faktorer!$E$7+'Antall husdyr'!S95*Faktorer!$F$7</f>
        <v>4618141.3200000012</v>
      </c>
      <c r="C97" s="3">
        <f>G97*Faktorer!$B$15</f>
        <v>2760510</v>
      </c>
      <c r="D97" s="10">
        <f>H97*Faktorer!$B$29</f>
        <v>10069991.325866666</v>
      </c>
      <c r="E97" s="3">
        <f>G97*Faktorer!$B$22</f>
        <v>1856712.3589031049</v>
      </c>
      <c r="F97" s="3">
        <f t="shared" si="1"/>
        <v>19.305355004769773</v>
      </c>
      <c r="G97" s="23">
        <f>INDEX(Innbyggertall!$E$2:$E$358,MATCH(A97,Innbyggertall!$D$2:$D$358,0))</f>
        <v>31730</v>
      </c>
      <c r="H97" s="3">
        <f>IFERROR(INDEX(Halm!$I$2:$I$272,MATCH(A97,Halm!$J$2:$J$272,0)),0)</f>
        <v>52379.777777777781</v>
      </c>
    </row>
    <row r="98" spans="1:8" x14ac:dyDescent="0.25">
      <c r="A98" t="s">
        <v>105</v>
      </c>
      <c r="B98" s="3">
        <f>'Antall husdyr'!O227*Faktorer!$B$7+'Antall husdyr'!P227*Faktorer!$C$7+'Antall husdyr'!Q227*Faktorer!$D$7+'Antall husdyr'!R227*Faktorer!$E$7+'Antall husdyr'!S227*Faktorer!$F$7</f>
        <v>2734774.8000000003</v>
      </c>
      <c r="C98" s="3">
        <f>G98*Faktorer!$B$15</f>
        <v>2817234</v>
      </c>
      <c r="D98" s="10">
        <f>H98*Faktorer!$B$29</f>
        <v>7490866.8170666657</v>
      </c>
      <c r="E98" s="3">
        <f>G98*Faktorer!$B$22</f>
        <v>1894864.7843050847</v>
      </c>
      <c r="F98" s="3">
        <f t="shared" si="1"/>
        <v>14.937740401371752</v>
      </c>
      <c r="G98" s="23">
        <f>INDEX(Innbyggertall!$E$2:$E$358,MATCH(A98,Innbyggertall!$D$2:$D$358,0))</f>
        <v>32382</v>
      </c>
      <c r="H98" s="3">
        <f>IFERROR(INDEX(Halm!$I$2:$I$272,MATCH(A98,Halm!$J$2:$J$272,0)),0)</f>
        <v>38964.277777777781</v>
      </c>
    </row>
    <row r="99" spans="1:8" x14ac:dyDescent="0.25">
      <c r="A99" t="s">
        <v>106</v>
      </c>
      <c r="B99" s="3">
        <f>'Antall husdyr'!O275*Faktorer!$B$7+'Antall husdyr'!P275*Faktorer!$C$7+'Antall husdyr'!Q275*Faktorer!$D$7+'Antall husdyr'!R275*Faktorer!$E$7+'Antall husdyr'!S275*Faktorer!$F$7</f>
        <v>594806.40000000014</v>
      </c>
      <c r="C99" s="3">
        <f>G99*Faktorer!$B$15</f>
        <v>233334</v>
      </c>
      <c r="D99" s="10">
        <f>H99*Faktorer!$B$29</f>
        <v>0</v>
      </c>
      <c r="E99" s="3">
        <f>G99*Faktorer!$B$22</f>
        <v>156939.88485906483</v>
      </c>
      <c r="F99" s="3">
        <f t="shared" si="1"/>
        <v>0.98508028485906496</v>
      </c>
      <c r="G99" s="23">
        <f>INDEX(Innbyggertall!$E$2:$E$358,MATCH(A99,Innbyggertall!$D$2:$D$358,0))</f>
        <v>2682</v>
      </c>
      <c r="H99" s="3">
        <f>IFERROR(INDEX(Halm!$I$2:$I$272,MATCH(A99,Halm!$J$2:$J$272,0)),0)</f>
        <v>0</v>
      </c>
    </row>
    <row r="100" spans="1:8" x14ac:dyDescent="0.25">
      <c r="A100" t="s">
        <v>107</v>
      </c>
      <c r="B100" s="3">
        <f>'Antall husdyr'!O332*Faktorer!$B$7+'Antall husdyr'!P332*Faktorer!$C$7+'Antall husdyr'!Q332*Faktorer!$D$7+'Antall husdyr'!R332*Faktorer!$E$7+'Antall husdyr'!S332*Faktorer!$F$7</f>
        <v>0</v>
      </c>
      <c r="C100" s="3">
        <f>G100*Faktorer!$B$15</f>
        <v>983970</v>
      </c>
      <c r="D100" s="10">
        <f>H100*Faktorer!$B$29</f>
        <v>0</v>
      </c>
      <c r="E100" s="3">
        <f>G100*Faktorer!$B$22</f>
        <v>661815.84554661566</v>
      </c>
      <c r="F100" s="3">
        <f t="shared" si="1"/>
        <v>1.6457858455466157</v>
      </c>
      <c r="G100" s="23">
        <f>INDEX(Innbyggertall!$E$2:$E$358,MATCH(A100,Innbyggertall!$D$2:$D$358,0))</f>
        <v>11310</v>
      </c>
      <c r="H100" s="3">
        <f>IFERROR(INDEX(Halm!$I$2:$I$272,MATCH(A100,Halm!$J$2:$J$272,0)),0)</f>
        <v>0</v>
      </c>
    </row>
    <row r="101" spans="1:8" x14ac:dyDescent="0.25">
      <c r="A101" t="s">
        <v>108</v>
      </c>
      <c r="B101" s="3">
        <f>'Antall husdyr'!O354*Faktorer!$B$7+'Antall husdyr'!P354*Faktorer!$C$7+'Antall husdyr'!Q354*Faktorer!$D$7+'Antall husdyr'!R354*Faktorer!$E$7+'Antall husdyr'!S354*Faktorer!$F$7</f>
        <v>0</v>
      </c>
      <c r="C101" s="3">
        <f>G101*Faktorer!$B$15</f>
        <v>448833</v>
      </c>
      <c r="D101" s="10">
        <f>H101*Faktorer!$B$29</f>
        <v>0</v>
      </c>
      <c r="E101" s="3">
        <f>G101*Faktorer!$B$22</f>
        <v>301883.9917926605</v>
      </c>
      <c r="F101" s="3">
        <f t="shared" si="1"/>
        <v>0.75071699179266049</v>
      </c>
      <c r="G101" s="23">
        <f>INDEX(Innbyggertall!$E$2:$E$358,MATCH(A101,Innbyggertall!$D$2:$D$358,0))</f>
        <v>5159</v>
      </c>
      <c r="H101" s="3">
        <f>IFERROR(INDEX(Halm!$I$2:$I$272,MATCH(A101,Halm!$J$2:$J$272,0)),0)</f>
        <v>0</v>
      </c>
    </row>
    <row r="102" spans="1:8" x14ac:dyDescent="0.25">
      <c r="A102" t="s">
        <v>109</v>
      </c>
      <c r="B102" s="3">
        <f>'Antall husdyr'!O334*Faktorer!$B$7+'Antall husdyr'!P334*Faktorer!$C$7+'Antall husdyr'!Q334*Faktorer!$D$7+'Antall husdyr'!R334*Faktorer!$E$7+'Antall husdyr'!S334*Faktorer!$F$7</f>
        <v>0</v>
      </c>
      <c r="C102" s="3">
        <f>G102*Faktorer!$B$15</f>
        <v>2166561</v>
      </c>
      <c r="D102" s="10">
        <f>H102*Faktorer!$B$29</f>
        <v>106.80533333333331</v>
      </c>
      <c r="E102" s="3">
        <f>G102*Faktorer!$B$22</f>
        <v>1457223.6959900416</v>
      </c>
      <c r="F102" s="3">
        <f t="shared" si="1"/>
        <v>3.6238915013233748</v>
      </c>
      <c r="G102" s="23">
        <f>INDEX(Innbyggertall!$E$2:$E$358,MATCH(A102,Innbyggertall!$D$2:$D$358,0))</f>
        <v>24903</v>
      </c>
      <c r="H102" s="3">
        <f>IFERROR(INDEX(Halm!$I$2:$I$272,MATCH(A102,Halm!$J$2:$J$272,0)),0)</f>
        <v>0.55555555555555558</v>
      </c>
    </row>
    <row r="103" spans="1:8" x14ac:dyDescent="0.25">
      <c r="A103" t="s">
        <v>110</v>
      </c>
      <c r="B103" s="3">
        <f>'Antall husdyr'!O324*Faktorer!$B$7+'Antall husdyr'!P324*Faktorer!$C$7+'Antall husdyr'!Q324*Faktorer!$D$7+'Antall husdyr'!R324*Faktorer!$E$7+'Antall husdyr'!S324*Faktorer!$F$7</f>
        <v>0</v>
      </c>
      <c r="C103" s="3">
        <f>G103*Faktorer!$B$15</f>
        <v>84390</v>
      </c>
      <c r="D103" s="10">
        <f>H103*Faktorer!$B$29</f>
        <v>0</v>
      </c>
      <c r="E103" s="3">
        <f>G103*Faktorer!$B$22</f>
        <v>56760.510183927254</v>
      </c>
      <c r="F103" s="3">
        <f t="shared" si="1"/>
        <v>0.14115051018392724</v>
      </c>
      <c r="G103" s="23">
        <f>INDEX(Innbyggertall!$E$2:$E$358,MATCH(A103,Innbyggertall!$D$2:$D$358,0))</f>
        <v>970</v>
      </c>
      <c r="H103" s="3">
        <f>IFERROR(INDEX(Halm!$I$2:$I$272,MATCH(A103,Halm!$J$2:$J$272,0)),0)</f>
        <v>0</v>
      </c>
    </row>
    <row r="104" spans="1:8" x14ac:dyDescent="0.25">
      <c r="A104" t="s">
        <v>111</v>
      </c>
      <c r="B104" s="3">
        <f>'Antall husdyr'!O151*Faktorer!$B$7+'Antall husdyr'!P151*Faktorer!$C$7+'Antall husdyr'!Q151*Faktorer!$D$7+'Antall husdyr'!R151*Faktorer!$E$7+'Antall husdyr'!S151*Faktorer!$F$7</f>
        <v>2754747.6</v>
      </c>
      <c r="C104" s="3">
        <f>G104*Faktorer!$B$15</f>
        <v>111186</v>
      </c>
      <c r="D104" s="10">
        <f>H104*Faktorer!$B$29</f>
        <v>0</v>
      </c>
      <c r="E104" s="3">
        <f>G104*Faktorer!$B$22</f>
        <v>74783.435067071157</v>
      </c>
      <c r="F104" s="3">
        <f t="shared" si="1"/>
        <v>2.9407170350670713</v>
      </c>
      <c r="G104" s="23">
        <f>INDEX(Innbyggertall!$E$2:$E$358,MATCH(A104,Innbyggertall!$D$2:$D$358,0))</f>
        <v>1278</v>
      </c>
      <c r="H104" s="3">
        <f>IFERROR(INDEX(Halm!$I$2:$I$272,MATCH(A104,Halm!$J$2:$J$272,0)),0)</f>
        <v>0</v>
      </c>
    </row>
    <row r="105" spans="1:8" x14ac:dyDescent="0.25">
      <c r="A105" t="s">
        <v>112</v>
      </c>
      <c r="B105" s="3">
        <f>'Antall husdyr'!O265*Faktorer!$B$7+'Antall husdyr'!P265*Faktorer!$C$7+'Antall husdyr'!Q265*Faktorer!$D$7+'Antall husdyr'!R265*Faktorer!$E$7+'Antall husdyr'!S265*Faktorer!$F$7</f>
        <v>645638.40000000014</v>
      </c>
      <c r="C105" s="3">
        <f>G105*Faktorer!$B$15</f>
        <v>3293385</v>
      </c>
      <c r="D105" s="10">
        <f>H105*Faktorer!$B$29</f>
        <v>0</v>
      </c>
      <c r="E105" s="3">
        <f>G105*Faktorer!$B$22</f>
        <v>2215122.796920171</v>
      </c>
      <c r="F105" s="3">
        <f t="shared" si="1"/>
        <v>6.1541461969201716</v>
      </c>
      <c r="G105" s="23">
        <f>INDEX(Innbyggertall!$E$2:$E$358,MATCH(A105,Innbyggertall!$D$2:$D$358,0))</f>
        <v>37855</v>
      </c>
      <c r="H105" s="3">
        <f>IFERROR(INDEX(Halm!$I$2:$I$272,MATCH(A105,Halm!$J$2:$J$272,0)),0)</f>
        <v>0</v>
      </c>
    </row>
    <row r="106" spans="1:8" x14ac:dyDescent="0.25">
      <c r="A106" t="s">
        <v>113</v>
      </c>
      <c r="B106" s="3">
        <f>'Antall husdyr'!O90*Faktorer!$B$7+'Antall husdyr'!P90*Faktorer!$C$7+'Antall husdyr'!Q90*Faktorer!$D$7+'Antall husdyr'!R90*Faktorer!$E$7+'Antall husdyr'!S90*Faktorer!$F$7</f>
        <v>4532049</v>
      </c>
      <c r="C106" s="3">
        <f>G106*Faktorer!$B$15</f>
        <v>511560</v>
      </c>
      <c r="D106" s="10">
        <f>H106*Faktorer!$B$29</f>
        <v>73012.125866666654</v>
      </c>
      <c r="E106" s="3">
        <f>G106*Faktorer!$B$22</f>
        <v>344074.02049638378</v>
      </c>
      <c r="F106" s="3">
        <f t="shared" si="1"/>
        <v>5.46069514636305</v>
      </c>
      <c r="G106" s="23">
        <f>INDEX(Innbyggertall!$E$2:$E$358,MATCH(A106,Innbyggertall!$D$2:$D$358,0))</f>
        <v>5880</v>
      </c>
      <c r="H106" s="3">
        <f>IFERROR(INDEX(Halm!$I$2:$I$272,MATCH(A106,Halm!$J$2:$J$272,0)),0)</f>
        <v>379.77777777777777</v>
      </c>
    </row>
    <row r="107" spans="1:8" x14ac:dyDescent="0.25">
      <c r="A107" t="s">
        <v>114</v>
      </c>
      <c r="B107" s="3">
        <f>'Antall husdyr'!O111*Faktorer!$B$7+'Antall husdyr'!P111*Faktorer!$C$7+'Antall husdyr'!Q111*Faktorer!$D$7+'Antall husdyr'!R111*Faktorer!$E$7+'Antall husdyr'!S111*Faktorer!$F$7</f>
        <v>3955420.5600000005</v>
      </c>
      <c r="C107" s="3">
        <f>G107*Faktorer!$B$15</f>
        <v>387933</v>
      </c>
      <c r="D107" s="10">
        <f>H107*Faktorer!$B$29</f>
        <v>0</v>
      </c>
      <c r="E107" s="3">
        <f>G107*Faktorer!$B$22</f>
        <v>260922.79887642435</v>
      </c>
      <c r="F107" s="3">
        <f t="shared" si="1"/>
        <v>4.6042763588764251</v>
      </c>
      <c r="G107" s="23">
        <f>INDEX(Innbyggertall!$E$2:$E$358,MATCH(A107,Innbyggertall!$D$2:$D$358,0))</f>
        <v>4459</v>
      </c>
      <c r="H107" s="3">
        <f>IFERROR(INDEX(Halm!$I$2:$I$272,MATCH(A107,Halm!$J$2:$J$272,0)),0)</f>
        <v>0</v>
      </c>
    </row>
    <row r="108" spans="1:8" x14ac:dyDescent="0.25">
      <c r="A108" t="s">
        <v>115</v>
      </c>
      <c r="B108" s="3">
        <f>'Antall husdyr'!O132*Faktorer!$B$7+'Antall husdyr'!P132*Faktorer!$C$7+'Antall husdyr'!Q132*Faktorer!$D$7+'Antall husdyr'!R132*Faktorer!$E$7+'Antall husdyr'!S132*Faktorer!$F$7</f>
        <v>3516613.8000000003</v>
      </c>
      <c r="C108" s="3">
        <f>G108*Faktorer!$B$15</f>
        <v>230115</v>
      </c>
      <c r="D108" s="10">
        <f>H108*Faktorer!$B$29</f>
        <v>0</v>
      </c>
      <c r="E108" s="3">
        <f>G108*Faktorer!$B$22</f>
        <v>154774.79323349235</v>
      </c>
      <c r="F108" s="3">
        <f t="shared" si="1"/>
        <v>3.9015035932334925</v>
      </c>
      <c r="G108" s="23">
        <f>INDEX(Innbyggertall!$E$2:$E$358,MATCH(A108,Innbyggertall!$D$2:$D$358,0))</f>
        <v>2645</v>
      </c>
      <c r="H108" s="3">
        <f>IFERROR(INDEX(Halm!$I$2:$I$272,MATCH(A108,Halm!$J$2:$J$272,0)),0)</f>
        <v>0</v>
      </c>
    </row>
    <row r="109" spans="1:8" x14ac:dyDescent="0.25">
      <c r="A109" t="s">
        <v>116</v>
      </c>
      <c r="B109" s="3">
        <f>'Antall husdyr'!O302*Faktorer!$B$7+'Antall husdyr'!P302*Faktorer!$C$7+'Antall husdyr'!Q302*Faktorer!$D$7+'Antall husdyr'!R302*Faktorer!$E$7+'Antall husdyr'!S302*Faktorer!$F$7</f>
        <v>659881.80000000005</v>
      </c>
      <c r="C109" s="3">
        <f>G109*Faktorer!$B$15</f>
        <v>769254</v>
      </c>
      <c r="D109" s="10">
        <f>H109*Faktorer!$B$29</f>
        <v>0</v>
      </c>
      <c r="E109" s="3">
        <f>G109*Faktorer!$B$22</f>
        <v>517398.38252194307</v>
      </c>
      <c r="F109" s="3">
        <f t="shared" si="1"/>
        <v>1.9465341825219431</v>
      </c>
      <c r="G109" s="23">
        <f>INDEX(Innbyggertall!$E$2:$E$358,MATCH(A109,Innbyggertall!$D$2:$D$358,0))</f>
        <v>8842</v>
      </c>
      <c r="H109" s="3">
        <f>IFERROR(INDEX(Halm!$I$2:$I$272,MATCH(A109,Halm!$J$2:$J$272,0)),0)</f>
        <v>0</v>
      </c>
    </row>
    <row r="110" spans="1:8" x14ac:dyDescent="0.25">
      <c r="A110" t="s">
        <v>117</v>
      </c>
      <c r="B110" s="3">
        <f>'Antall husdyr'!O258*Faktorer!$B$7+'Antall husdyr'!P258*Faktorer!$C$7+'Antall husdyr'!Q258*Faktorer!$D$7+'Antall husdyr'!R258*Faktorer!$E$7+'Antall husdyr'!S258*Faktorer!$F$7</f>
        <v>301276.80000000005</v>
      </c>
      <c r="C110" s="3">
        <f>G110*Faktorer!$B$15</f>
        <v>159993</v>
      </c>
      <c r="D110" s="10">
        <f>H110*Faktorer!$B$29</f>
        <v>0</v>
      </c>
      <c r="E110" s="3">
        <f>G110*Faktorer!$B$22</f>
        <v>107610.90538994042</v>
      </c>
      <c r="F110" s="3">
        <f t="shared" si="1"/>
        <v>0.5688807053899404</v>
      </c>
      <c r="G110" s="23">
        <f>INDEX(Innbyggertall!$E$2:$E$358,MATCH(A110,Innbyggertall!$D$2:$D$358,0))</f>
        <v>1839</v>
      </c>
      <c r="H110" s="3">
        <f>IFERROR(INDEX(Halm!$I$2:$I$272,MATCH(A110,Halm!$J$2:$J$272,0)),0)</f>
        <v>0</v>
      </c>
    </row>
    <row r="111" spans="1:8" x14ac:dyDescent="0.25">
      <c r="A111" t="s">
        <v>118</v>
      </c>
      <c r="B111" s="3">
        <f>'Antall husdyr'!O226*Faktorer!$B$7+'Antall husdyr'!P226*Faktorer!$C$7+'Antall husdyr'!Q226*Faktorer!$D$7+'Antall husdyr'!R226*Faktorer!$E$7+'Antall husdyr'!S226*Faktorer!$F$7</f>
        <v>1264556.4000000001</v>
      </c>
      <c r="C111" s="3">
        <f>G111*Faktorer!$B$15</f>
        <v>459447</v>
      </c>
      <c r="D111" s="10">
        <f>H111*Faktorer!$B$29</f>
        <v>2627.4111999999991</v>
      </c>
      <c r="E111" s="3">
        <f>G111*Faktorer!$B$22</f>
        <v>309022.94255806168</v>
      </c>
      <c r="F111" s="3">
        <f t="shared" si="1"/>
        <v>2.0356537537580617</v>
      </c>
      <c r="G111" s="23">
        <f>INDEX(Innbyggertall!$E$2:$E$358,MATCH(A111,Innbyggertall!$D$2:$D$358,0))</f>
        <v>5281</v>
      </c>
      <c r="H111" s="3">
        <f>IFERROR(INDEX(Halm!$I$2:$I$272,MATCH(A111,Halm!$J$2:$J$272,0)),0)</f>
        <v>13.666666666666666</v>
      </c>
    </row>
    <row r="112" spans="1:8" x14ac:dyDescent="0.25">
      <c r="A112" t="s">
        <v>119</v>
      </c>
      <c r="B112" s="3">
        <f>'Antall husdyr'!O214*Faktorer!$B$7+'Antall husdyr'!P214*Faktorer!$C$7+'Antall husdyr'!Q214*Faktorer!$D$7+'Antall husdyr'!R214*Faktorer!$E$7+'Antall husdyr'!S214*Faktorer!$F$7</f>
        <v>1403156.4000000001</v>
      </c>
      <c r="C112" s="3">
        <f>G112*Faktorer!$B$15</f>
        <v>138156</v>
      </c>
      <c r="D112" s="10">
        <f>H112*Faktorer!$B$29</f>
        <v>97192.853333333303</v>
      </c>
      <c r="E112" s="3">
        <f>G112*Faktorer!$B$22</f>
        <v>92923.39192997574</v>
      </c>
      <c r="F112" s="3">
        <f t="shared" si="1"/>
        <v>1.7314286452633092</v>
      </c>
      <c r="G112" s="23">
        <f>INDEX(Innbyggertall!$E$2:$E$358,MATCH(A112,Innbyggertall!$D$2:$D$358,0))</f>
        <v>1588</v>
      </c>
      <c r="H112" s="3">
        <f>IFERROR(INDEX(Halm!$I$2:$I$272,MATCH(A112,Halm!$J$2:$J$272,0)),0)</f>
        <v>505.55555555555554</v>
      </c>
    </row>
    <row r="113" spans="1:8" x14ac:dyDescent="0.25">
      <c r="A113" t="s">
        <v>120</v>
      </c>
      <c r="B113" s="3">
        <f>'Antall husdyr'!O92*Faktorer!$B$7+'Antall husdyr'!P92*Faktorer!$C$7+'Antall husdyr'!Q92*Faktorer!$D$7+'Antall husdyr'!R92*Faktorer!$E$7+'Antall husdyr'!S92*Faktorer!$F$7</f>
        <v>6254347.2000000002</v>
      </c>
      <c r="C113" s="3">
        <f>G113*Faktorer!$B$15</f>
        <v>227853</v>
      </c>
      <c r="D113" s="10">
        <f>H113*Faktorer!$B$29</f>
        <v>97630.755199999971</v>
      </c>
      <c r="E113" s="3">
        <f>G113*Faktorer!$B$22</f>
        <v>153253.37749660359</v>
      </c>
      <c r="F113" s="3">
        <f t="shared" si="1"/>
        <v>6.7330843326966034</v>
      </c>
      <c r="G113" s="23">
        <f>INDEX(Innbyggertall!$E$2:$E$358,MATCH(A113,Innbyggertall!$D$2:$D$358,0))</f>
        <v>2619</v>
      </c>
      <c r="H113" s="3">
        <f>IFERROR(INDEX(Halm!$I$2:$I$272,MATCH(A113,Halm!$J$2:$J$272,0)),0)</f>
        <v>507.83333333333331</v>
      </c>
    </row>
    <row r="114" spans="1:8" x14ac:dyDescent="0.25">
      <c r="A114" t="s">
        <v>121</v>
      </c>
      <c r="B114" s="3">
        <f>'Antall husdyr'!O217*Faktorer!$B$7+'Antall husdyr'!P217*Faktorer!$C$7+'Antall husdyr'!Q217*Faktorer!$D$7+'Antall husdyr'!R217*Faktorer!$E$7+'Antall husdyr'!S217*Faktorer!$F$7</f>
        <v>1370582.4000000004</v>
      </c>
      <c r="C114" s="3">
        <f>G114*Faktorer!$B$15</f>
        <v>392022</v>
      </c>
      <c r="D114" s="10">
        <f>H114*Faktorer!$B$29</f>
        <v>0</v>
      </c>
      <c r="E114" s="3">
        <f>G114*Faktorer!$B$22</f>
        <v>263673.05040080019</v>
      </c>
      <c r="F114" s="3">
        <f t="shared" si="1"/>
        <v>2.0262774504008005</v>
      </c>
      <c r="G114" s="23">
        <f>INDEX(Innbyggertall!$E$2:$E$358,MATCH(A114,Innbyggertall!$D$2:$D$358,0))</f>
        <v>4506</v>
      </c>
      <c r="H114" s="3">
        <f>IFERROR(INDEX(Halm!$I$2:$I$272,MATCH(A114,Halm!$J$2:$J$272,0)),0)</f>
        <v>0</v>
      </c>
    </row>
    <row r="115" spans="1:8" x14ac:dyDescent="0.25">
      <c r="A115" t="s">
        <v>122</v>
      </c>
      <c r="B115" s="3">
        <f>'Antall husdyr'!O296*Faktorer!$B$7+'Antall husdyr'!P296*Faktorer!$C$7+'Antall husdyr'!Q296*Faktorer!$D$7+'Antall husdyr'!R296*Faktorer!$E$7+'Antall husdyr'!S296*Faktorer!$F$7</f>
        <v>561429.00000000012</v>
      </c>
      <c r="C115" s="3">
        <f>G115*Faktorer!$B$15</f>
        <v>599256</v>
      </c>
      <c r="D115" s="10">
        <f>H115*Faktorer!$B$29</f>
        <v>3360715.2575999992</v>
      </c>
      <c r="E115" s="3">
        <f>G115*Faktorer!$B$22</f>
        <v>403058.13829576381</v>
      </c>
      <c r="F115" s="3">
        <f t="shared" si="1"/>
        <v>4.9244583958957637</v>
      </c>
      <c r="G115" s="23">
        <f>INDEX(Innbyggertall!$E$2:$E$358,MATCH(A115,Innbyggertall!$D$2:$D$358,0))</f>
        <v>6888</v>
      </c>
      <c r="H115" s="3">
        <f>IFERROR(INDEX(Halm!$I$2:$I$272,MATCH(A115,Halm!$J$2:$J$272,0)),0)</f>
        <v>17481</v>
      </c>
    </row>
    <row r="116" spans="1:8" x14ac:dyDescent="0.25">
      <c r="A116" t="s">
        <v>123</v>
      </c>
      <c r="B116" s="3">
        <f>'Antall husdyr'!O119*Faktorer!$B$7+'Antall husdyr'!P119*Faktorer!$C$7+'Antall husdyr'!Q119*Faktorer!$D$7+'Antall husdyr'!R119*Faktorer!$E$7+'Antall husdyr'!S119*Faktorer!$F$7</f>
        <v>3362121.6000000006</v>
      </c>
      <c r="C116" s="3">
        <f>G116*Faktorer!$B$15</f>
        <v>2279922</v>
      </c>
      <c r="D116" s="10">
        <f>H116*Faktorer!$B$29</f>
        <v>8925444.0127999987</v>
      </c>
      <c r="E116" s="3">
        <f>G116*Faktorer!$B$22</f>
        <v>1533470.0308041212</v>
      </c>
      <c r="F116" s="3">
        <f t="shared" si="1"/>
        <v>16.100957643604119</v>
      </c>
      <c r="G116" s="23">
        <f>INDEX(Innbyggertall!$E$2:$E$358,MATCH(A116,Innbyggertall!$D$2:$D$358,0))</f>
        <v>26206</v>
      </c>
      <c r="H116" s="3">
        <f>IFERROR(INDEX(Halm!$I$2:$I$272,MATCH(A116,Halm!$J$2:$J$272,0)),0)</f>
        <v>46426.333333333336</v>
      </c>
    </row>
    <row r="117" spans="1:8" x14ac:dyDescent="0.25">
      <c r="A117" t="s">
        <v>124</v>
      </c>
      <c r="B117" s="3">
        <f>'Antall husdyr'!O193*Faktorer!$B$7+'Antall husdyr'!P193*Faktorer!$C$7+'Antall husdyr'!Q193*Faktorer!$D$7+'Antall husdyr'!R193*Faktorer!$E$7+'Antall husdyr'!S193*Faktorer!$F$7</f>
        <v>1777987.2000000002</v>
      </c>
      <c r="C117" s="3">
        <f>G117*Faktorer!$B$15</f>
        <v>173739</v>
      </c>
      <c r="D117" s="10">
        <f>H117*Faktorer!$B$29</f>
        <v>2584.6890666666663</v>
      </c>
      <c r="E117" s="3">
        <f>G117*Faktorer!$B$22</f>
        <v>116856.43179103373</v>
      </c>
      <c r="F117" s="3">
        <f t="shared" si="1"/>
        <v>2.0711673208577008</v>
      </c>
      <c r="G117" s="23">
        <f>INDEX(Innbyggertall!$E$2:$E$358,MATCH(A117,Innbyggertall!$D$2:$D$358,0))</f>
        <v>1997</v>
      </c>
      <c r="H117" s="3">
        <f>IFERROR(INDEX(Halm!$I$2:$I$272,MATCH(A117,Halm!$J$2:$J$272,0)),0)</f>
        <v>13.444444444444445</v>
      </c>
    </row>
    <row r="118" spans="1:8" x14ac:dyDescent="0.25">
      <c r="A118" t="s">
        <v>125</v>
      </c>
      <c r="B118" s="3">
        <f>'Antall husdyr'!O269*Faktorer!$B$7+'Antall husdyr'!P269*Faktorer!$C$7+'Antall husdyr'!Q269*Faktorer!$D$7+'Antall husdyr'!R269*Faktorer!$E$7+'Antall husdyr'!S269*Faktorer!$F$7</f>
        <v>510916.68000000005</v>
      </c>
      <c r="C118" s="3">
        <f>G118*Faktorer!$B$15</f>
        <v>2408334</v>
      </c>
      <c r="D118" s="10">
        <f>H118*Faktorer!$B$29</f>
        <v>2532311.7311999993</v>
      </c>
      <c r="E118" s="3">
        <f>G118*Faktorer!$B$22</f>
        <v>1619839.6318674991</v>
      </c>
      <c r="F118" s="3">
        <f t="shared" si="1"/>
        <v>7.0714020430674989</v>
      </c>
      <c r="G118" s="23">
        <f>INDEX(Innbyggertall!$E$2:$E$358,MATCH(A118,Innbyggertall!$D$2:$D$358,0))</f>
        <v>27682</v>
      </c>
      <c r="H118" s="3">
        <f>IFERROR(INDEX(Halm!$I$2:$I$272,MATCH(A118,Halm!$J$2:$J$272,0)),0)</f>
        <v>13172</v>
      </c>
    </row>
    <row r="119" spans="1:8" x14ac:dyDescent="0.25">
      <c r="A119" t="s">
        <v>126</v>
      </c>
      <c r="B119" s="3">
        <f>'Antall husdyr'!O263*Faktorer!$B$7+'Antall husdyr'!P263*Faktorer!$C$7+'Antall husdyr'!Q263*Faktorer!$D$7+'Antall husdyr'!R263*Faktorer!$E$7+'Antall husdyr'!S263*Faktorer!$F$7</f>
        <v>275616.00000000006</v>
      </c>
      <c r="C119" s="3">
        <f>G119*Faktorer!$B$15</f>
        <v>256128</v>
      </c>
      <c r="D119" s="10">
        <f>H119*Faktorer!$B$29</f>
        <v>271136.01919999992</v>
      </c>
      <c r="E119" s="3">
        <f>G119*Faktorer!$B$22</f>
        <v>172271.07420771322</v>
      </c>
      <c r="F119" s="3">
        <f t="shared" si="1"/>
        <v>0.97515109340771322</v>
      </c>
      <c r="G119" s="23">
        <f>INDEX(Innbyggertall!$E$2:$E$358,MATCH(A119,Innbyggertall!$D$2:$D$358,0))</f>
        <v>2944</v>
      </c>
      <c r="H119" s="3">
        <f>IFERROR(INDEX(Halm!$I$2:$I$272,MATCH(A119,Halm!$J$2:$J$272,0)),0)</f>
        <v>1410.3333333333333</v>
      </c>
    </row>
    <row r="120" spans="1:8" x14ac:dyDescent="0.25">
      <c r="A120" t="s">
        <v>127</v>
      </c>
      <c r="B120" s="3">
        <f>'Antall husdyr'!O9*Faktorer!$B$7+'Antall husdyr'!P9*Faktorer!$C$7+'Antall husdyr'!Q9*Faktorer!$D$7+'Antall husdyr'!R9*Faktorer!$E$7+'Antall husdyr'!S9*Faktorer!$F$7</f>
        <v>19247193.600000005</v>
      </c>
      <c r="C120" s="3">
        <f>G120*Faktorer!$B$15</f>
        <v>1160667</v>
      </c>
      <c r="D120" s="10">
        <f>H120*Faktorer!$B$29</f>
        <v>965947.43466666644</v>
      </c>
      <c r="E120" s="3">
        <f>G120*Faktorer!$B$22</f>
        <v>780661.82099358086</v>
      </c>
      <c r="F120" s="3">
        <f t="shared" si="1"/>
        <v>22.154469855660253</v>
      </c>
      <c r="G120" s="23">
        <f>INDEX(Innbyggertall!$E$2:$E$358,MATCH(A120,Innbyggertall!$D$2:$D$358,0))</f>
        <v>13341</v>
      </c>
      <c r="H120" s="3">
        <f>IFERROR(INDEX(Halm!$I$2:$I$272,MATCH(A120,Halm!$J$2:$J$272,0)),0)</f>
        <v>5024.4444444444443</v>
      </c>
    </row>
    <row r="121" spans="1:8" x14ac:dyDescent="0.25">
      <c r="A121" t="s">
        <v>128</v>
      </c>
      <c r="B121" s="3">
        <f>'Antall husdyr'!O288*Faktorer!$B$7+'Antall husdyr'!P288*Faktorer!$C$7+'Antall husdyr'!Q288*Faktorer!$D$7+'Antall husdyr'!R288*Faktorer!$E$7+'Antall husdyr'!S288*Faktorer!$F$7</f>
        <v>413506.80000000005</v>
      </c>
      <c r="C121" s="3">
        <f>G121*Faktorer!$B$15</f>
        <v>414294</v>
      </c>
      <c r="D121" s="10">
        <f>H121*Faktorer!$B$29</f>
        <v>139872.26453333331</v>
      </c>
      <c r="E121" s="3">
        <f>G121*Faktorer!$B$22</f>
        <v>278653.14381016657</v>
      </c>
      <c r="F121" s="3">
        <f t="shared" si="1"/>
        <v>1.2463262083434998</v>
      </c>
      <c r="G121" s="23">
        <f>INDEX(Innbyggertall!$E$2:$E$358,MATCH(A121,Innbyggertall!$D$2:$D$358,0))</f>
        <v>4762</v>
      </c>
      <c r="H121" s="3">
        <f>IFERROR(INDEX(Halm!$I$2:$I$272,MATCH(A121,Halm!$J$2:$J$272,0)),0)</f>
        <v>727.55555555555554</v>
      </c>
    </row>
    <row r="122" spans="1:8" x14ac:dyDescent="0.25">
      <c r="A122" t="s">
        <v>129</v>
      </c>
      <c r="B122" s="3">
        <f>'Antall husdyr'!O216*Faktorer!$B$7+'Antall husdyr'!P216*Faktorer!$C$7+'Antall husdyr'!Q216*Faktorer!$D$7+'Antall husdyr'!R216*Faktorer!$E$7+'Antall husdyr'!S216*Faktorer!$F$7</f>
        <v>1278606.6000000001</v>
      </c>
      <c r="C122" s="3">
        <f>G122*Faktorer!$B$15</f>
        <v>110316</v>
      </c>
      <c r="D122" s="10">
        <f>H122*Faktorer!$B$29</f>
        <v>10.680533333333331</v>
      </c>
      <c r="E122" s="3">
        <f>G122*Faktorer!$B$22</f>
        <v>74198.275168267792</v>
      </c>
      <c r="F122" s="3">
        <f t="shared" si="1"/>
        <v>1.4631315557016014</v>
      </c>
      <c r="G122" s="23">
        <f>INDEX(Innbyggertall!$E$2:$E$358,MATCH(A122,Innbyggertall!$D$2:$D$358,0))</f>
        <v>1268</v>
      </c>
      <c r="H122" s="3">
        <f>IFERROR(INDEX(Halm!$I$2:$I$272,MATCH(A122,Halm!$J$2:$J$272,0)),0)</f>
        <v>5.5555555555555552E-2</v>
      </c>
    </row>
    <row r="123" spans="1:8" x14ac:dyDescent="0.25">
      <c r="A123" t="s">
        <v>130</v>
      </c>
      <c r="B123" s="3">
        <f>'Antall husdyr'!O160*Faktorer!$B$7+'Antall husdyr'!P160*Faktorer!$C$7+'Antall husdyr'!Q160*Faktorer!$D$7+'Antall husdyr'!R160*Faktorer!$E$7+'Antall husdyr'!S160*Faktorer!$F$7</f>
        <v>2335708.8000000003</v>
      </c>
      <c r="C123" s="3">
        <f>G123*Faktorer!$B$15</f>
        <v>152250</v>
      </c>
      <c r="D123" s="10">
        <f>H123*Faktorer!$B$29</f>
        <v>662.1930666666666</v>
      </c>
      <c r="E123" s="3">
        <f>G123*Faktorer!$B$22</f>
        <v>102402.9822905904</v>
      </c>
      <c r="F123" s="3">
        <f t="shared" si="1"/>
        <v>2.5910239753572575</v>
      </c>
      <c r="G123" s="23">
        <f>INDEX(Innbyggertall!$E$2:$E$358,MATCH(A123,Innbyggertall!$D$2:$D$358,0))</f>
        <v>1750</v>
      </c>
      <c r="H123" s="3">
        <f>IFERROR(INDEX(Halm!$I$2:$I$272,MATCH(A123,Halm!$J$2:$J$272,0)),0)</f>
        <v>3.4444444444444446</v>
      </c>
    </row>
    <row r="124" spans="1:8" x14ac:dyDescent="0.25">
      <c r="A124" t="s">
        <v>131</v>
      </c>
      <c r="B124" s="3">
        <f>'Antall husdyr'!O230*Faktorer!$B$7+'Antall husdyr'!P230*Faktorer!$C$7+'Antall husdyr'!Q230*Faktorer!$D$7+'Antall husdyr'!R230*Faktorer!$E$7+'Antall husdyr'!S230*Faktorer!$F$7</f>
        <v>1347321.6</v>
      </c>
      <c r="C124" s="3">
        <f>G124*Faktorer!$B$15</f>
        <v>343563</v>
      </c>
      <c r="D124" s="10">
        <f>H124*Faktorer!$B$29</f>
        <v>0</v>
      </c>
      <c r="E124" s="3">
        <f>G124*Faktorer!$B$22</f>
        <v>231079.64403745229</v>
      </c>
      <c r="F124" s="3">
        <f t="shared" si="1"/>
        <v>1.9219642440374525</v>
      </c>
      <c r="G124" s="23">
        <f>INDEX(Innbyggertall!$E$2:$E$358,MATCH(A124,Innbyggertall!$D$2:$D$358,0))</f>
        <v>3949</v>
      </c>
      <c r="H124" s="3">
        <f>IFERROR(INDEX(Halm!$I$2:$I$272,MATCH(A124,Halm!$J$2:$J$272,0)),0)</f>
        <v>0</v>
      </c>
    </row>
    <row r="125" spans="1:8" x14ac:dyDescent="0.25">
      <c r="A125" t="s">
        <v>132</v>
      </c>
      <c r="B125" s="3">
        <f>'Antall husdyr'!O104*Faktorer!$B$7+'Antall husdyr'!P104*Faktorer!$C$7+'Antall husdyr'!Q104*Faktorer!$D$7+'Antall husdyr'!R104*Faktorer!$E$7+'Antall husdyr'!S104*Faktorer!$F$7</f>
        <v>4117744.2</v>
      </c>
      <c r="C125" s="3">
        <f>G125*Faktorer!$B$15</f>
        <v>105792</v>
      </c>
      <c r="D125" s="10">
        <f>H125*Faktorer!$B$29</f>
        <v>538779.50399999984</v>
      </c>
      <c r="E125" s="3">
        <f>G125*Faktorer!$B$22</f>
        <v>71155.443694490241</v>
      </c>
      <c r="F125" s="3">
        <f t="shared" si="1"/>
        <v>4.8334711476944898</v>
      </c>
      <c r="G125" s="23">
        <f>INDEX(Innbyggertall!$E$2:$E$358,MATCH(A125,Innbyggertall!$D$2:$D$358,0))</f>
        <v>1216</v>
      </c>
      <c r="H125" s="3">
        <f>IFERROR(INDEX(Halm!$I$2:$I$272,MATCH(A125,Halm!$J$2:$J$272,0)),0)</f>
        <v>2802.5</v>
      </c>
    </row>
    <row r="126" spans="1:8" x14ac:dyDescent="0.25">
      <c r="A126" t="s">
        <v>133</v>
      </c>
      <c r="B126" s="3">
        <f>'Antall husdyr'!O2*Faktorer!$B$7+'Antall husdyr'!P2*Faktorer!$C$7+'Antall husdyr'!Q2*Faktorer!$D$7+'Antall husdyr'!R2*Faktorer!$E$7+'Antall husdyr'!S2*Faktorer!$F$7</f>
        <v>49090023.960000008</v>
      </c>
      <c r="C126" s="3">
        <f>G126*Faktorer!$B$15</f>
        <v>1709463</v>
      </c>
      <c r="D126" s="10">
        <f>H126*Faktorer!$B$29</f>
        <v>889998.16213333316</v>
      </c>
      <c r="E126" s="3">
        <f>G126*Faktorer!$B$22</f>
        <v>1149780.6851587491</v>
      </c>
      <c r="F126" s="3">
        <f t="shared" si="1"/>
        <v>52.839265807292094</v>
      </c>
      <c r="G126" s="23">
        <f>INDEX(Innbyggertall!$E$2:$E$358,MATCH(A126,Innbyggertall!$D$2:$D$358,0))</f>
        <v>19649</v>
      </c>
      <c r="H126" s="3">
        <f>IFERROR(INDEX(Halm!$I$2:$I$272,MATCH(A126,Halm!$J$2:$J$272,0)),0)</f>
        <v>4629.3888888888887</v>
      </c>
    </row>
    <row r="127" spans="1:8" x14ac:dyDescent="0.25">
      <c r="A127" t="s">
        <v>134</v>
      </c>
      <c r="B127" s="3">
        <f>'Antall husdyr'!O295*Faktorer!$B$7+'Antall husdyr'!P295*Faktorer!$C$7+'Antall husdyr'!Q295*Faktorer!$D$7+'Antall husdyr'!R295*Faktorer!$E$7+'Antall husdyr'!S295*Faktorer!$F$7</f>
        <v>194832.00000000003</v>
      </c>
      <c r="C127" s="3">
        <f>G127*Faktorer!$B$15</f>
        <v>111273</v>
      </c>
      <c r="D127" s="10">
        <f>H127*Faktorer!$B$29</f>
        <v>10.680533333333331</v>
      </c>
      <c r="E127" s="3">
        <f>G127*Faktorer!$B$22</f>
        <v>74841.951056951497</v>
      </c>
      <c r="F127" s="3">
        <f t="shared" si="1"/>
        <v>0.38095763159028484</v>
      </c>
      <c r="G127" s="23">
        <f>INDEX(Innbyggertall!$E$2:$E$358,MATCH(A127,Innbyggertall!$D$2:$D$358,0))</f>
        <v>1279</v>
      </c>
      <c r="H127" s="3">
        <f>IFERROR(INDEX(Halm!$I$2:$I$272,MATCH(A127,Halm!$J$2:$J$272,0)),0)</f>
        <v>5.5555555555555552E-2</v>
      </c>
    </row>
    <row r="128" spans="1:8" x14ac:dyDescent="0.25">
      <c r="A128" t="s">
        <v>135</v>
      </c>
      <c r="B128" s="3">
        <f>'Antall husdyr'!O335*Faktorer!$B$7+'Antall husdyr'!P335*Faktorer!$C$7+'Antall husdyr'!Q335*Faktorer!$D$7+'Antall husdyr'!R335*Faktorer!$E$7+'Antall husdyr'!S335*Faktorer!$F$7</f>
        <v>0</v>
      </c>
      <c r="C128" s="3">
        <f>G128*Faktorer!$B$15</f>
        <v>595167</v>
      </c>
      <c r="D128" s="10">
        <f>H128*Faktorer!$B$29</f>
        <v>5790066.6474666651</v>
      </c>
      <c r="E128" s="3">
        <f>G128*Faktorer!$B$22</f>
        <v>400307.88677138794</v>
      </c>
      <c r="F128" s="3">
        <f t="shared" si="1"/>
        <v>6.7855415342380532</v>
      </c>
      <c r="G128" s="23">
        <f>INDEX(Innbyggertall!$E$2:$E$358,MATCH(A128,Innbyggertall!$D$2:$D$358,0))</f>
        <v>6841</v>
      </c>
      <c r="H128" s="3">
        <f>IFERROR(INDEX(Halm!$I$2:$I$272,MATCH(A128,Halm!$J$2:$J$272,0)),0)</f>
        <v>30117.444444444445</v>
      </c>
    </row>
    <row r="129" spans="1:8" x14ac:dyDescent="0.25">
      <c r="A129" t="s">
        <v>136</v>
      </c>
      <c r="B129" s="3">
        <f>'Antall husdyr'!O26*Faktorer!$B$7+'Antall husdyr'!P26*Faktorer!$C$7+'Antall husdyr'!Q26*Faktorer!$D$7+'Antall husdyr'!R26*Faktorer!$E$7+'Antall husdyr'!S26*Faktorer!$F$7</f>
        <v>10406175.240000002</v>
      </c>
      <c r="C129" s="3">
        <f>G129*Faktorer!$B$15</f>
        <v>867999</v>
      </c>
      <c r="D129" s="10">
        <f>H129*Faktorer!$B$29</f>
        <v>2928356.5877333325</v>
      </c>
      <c r="E129" s="3">
        <f>G129*Faktorer!$B$22</f>
        <v>583814.03103612596</v>
      </c>
      <c r="F129" s="3">
        <f t="shared" si="1"/>
        <v>14.786344858769459</v>
      </c>
      <c r="G129" s="23">
        <f>INDEX(Innbyggertall!$E$2:$E$358,MATCH(A129,Innbyggertall!$D$2:$D$358,0))</f>
        <v>9977</v>
      </c>
      <c r="H129" s="3">
        <f>IFERROR(INDEX(Halm!$I$2:$I$272,MATCH(A129,Halm!$J$2:$J$272,0)),0)</f>
        <v>15232.055555555555</v>
      </c>
    </row>
    <row r="130" spans="1:8" x14ac:dyDescent="0.25">
      <c r="A130" t="s">
        <v>137</v>
      </c>
      <c r="B130" s="3">
        <f>'Antall husdyr'!O35*Faktorer!$B$7+'Antall husdyr'!P35*Faktorer!$C$7+'Antall husdyr'!Q35*Faktorer!$D$7+'Antall husdyr'!R35*Faktorer!$E$7+'Antall husdyr'!S35*Faktorer!$F$7</f>
        <v>14353599.600000001</v>
      </c>
      <c r="C130" s="3">
        <f>G130*Faktorer!$B$15</f>
        <v>4035234</v>
      </c>
      <c r="D130" s="10">
        <f>H130*Faktorer!$B$29</f>
        <v>38859657.300266661</v>
      </c>
      <c r="E130" s="3">
        <f>G130*Faktorer!$B$22</f>
        <v>2714088.6426298078</v>
      </c>
      <c r="F130" s="3">
        <f t="shared" si="1"/>
        <v>59.962579542896471</v>
      </c>
      <c r="G130" s="23">
        <f>INDEX(Innbyggertall!$E$2:$E$358,MATCH(A130,Innbyggertall!$D$2:$D$358,0))</f>
        <v>46382</v>
      </c>
      <c r="H130" s="3">
        <f>IFERROR(INDEX(Halm!$I$2:$I$272,MATCH(A130,Halm!$J$2:$J$272,0)),0)</f>
        <v>202131.27777777778</v>
      </c>
    </row>
    <row r="131" spans="1:8" x14ac:dyDescent="0.25">
      <c r="A131" t="s">
        <v>138</v>
      </c>
      <c r="B131" s="3">
        <f>'Antall husdyr'!O261*Faktorer!$B$7+'Antall husdyr'!P261*Faktorer!$C$7+'Antall husdyr'!Q261*Faktorer!$D$7+'Antall husdyr'!R261*Faktorer!$E$7+'Antall husdyr'!S261*Faktorer!$F$7</f>
        <v>809418.60000000021</v>
      </c>
      <c r="C131" s="3">
        <f>G131*Faktorer!$B$15</f>
        <v>116928</v>
      </c>
      <c r="D131" s="10">
        <f>H131*Faktorer!$B$29</f>
        <v>18851.141333333329</v>
      </c>
      <c r="E131" s="3">
        <f>G131*Faktorer!$B$22</f>
        <v>78645.490399173432</v>
      </c>
      <c r="F131" s="3">
        <f t="shared" ref="F131:F194" si="2">SUM(B131:E131)/1000000</f>
        <v>1.023843231732507</v>
      </c>
      <c r="G131" s="23">
        <f>INDEX(Innbyggertall!$E$2:$E$358,MATCH(A131,Innbyggertall!$D$2:$D$358,0))</f>
        <v>1344</v>
      </c>
      <c r="H131" s="3">
        <f>IFERROR(INDEX(Halm!$I$2:$I$272,MATCH(A131,Halm!$J$2:$J$272,0)),0)</f>
        <v>98.055555555555557</v>
      </c>
    </row>
    <row r="132" spans="1:8" x14ac:dyDescent="0.25">
      <c r="A132" t="s">
        <v>139</v>
      </c>
      <c r="B132" s="3">
        <f>'Antall husdyr'!O158*Faktorer!$B$7+'Antall husdyr'!P158*Faktorer!$C$7+'Antall husdyr'!Q158*Faktorer!$D$7+'Antall husdyr'!R158*Faktorer!$E$7+'Antall husdyr'!S158*Faktorer!$F$7</f>
        <v>2500558.2000000002</v>
      </c>
      <c r="C132" s="3">
        <f>G132*Faktorer!$B$15</f>
        <v>608130</v>
      </c>
      <c r="D132" s="10">
        <f>H132*Faktorer!$B$29</f>
        <v>1249334.0255999998</v>
      </c>
      <c r="E132" s="3">
        <f>G132*Faktorer!$B$22</f>
        <v>409026.76926355821</v>
      </c>
      <c r="F132" s="3">
        <f t="shared" si="2"/>
        <v>4.7670489948635586</v>
      </c>
      <c r="G132" s="23">
        <f>INDEX(Innbyggertall!$E$2:$E$358,MATCH(A132,Innbyggertall!$D$2:$D$358,0))</f>
        <v>6990</v>
      </c>
      <c r="H132" s="3">
        <f>IFERROR(INDEX(Halm!$I$2:$I$272,MATCH(A132,Halm!$J$2:$J$272,0)),0)</f>
        <v>6498.5</v>
      </c>
    </row>
    <row r="133" spans="1:8" x14ac:dyDescent="0.25">
      <c r="A133" t="s">
        <v>140</v>
      </c>
      <c r="B133" s="3">
        <f>'Antall husdyr'!O271*Faktorer!$B$7+'Antall husdyr'!P271*Faktorer!$C$7+'Antall husdyr'!Q271*Faktorer!$D$7+'Antall husdyr'!R271*Faktorer!$E$7+'Antall husdyr'!S271*Faktorer!$F$7</f>
        <v>658953.60000000009</v>
      </c>
      <c r="C133" s="3">
        <f>G133*Faktorer!$B$15</f>
        <v>221241</v>
      </c>
      <c r="D133" s="10">
        <f>H133*Faktorer!$B$29</f>
        <v>0</v>
      </c>
      <c r="E133" s="3">
        <f>G133*Faktorer!$B$22</f>
        <v>148806.16226569793</v>
      </c>
      <c r="F133" s="3">
        <f t="shared" si="2"/>
        <v>1.029000762265698</v>
      </c>
      <c r="G133" s="23">
        <f>INDEX(Innbyggertall!$E$2:$E$358,MATCH(A133,Innbyggertall!$D$2:$D$358,0))</f>
        <v>2543</v>
      </c>
      <c r="H133" s="3">
        <f>IFERROR(INDEX(Halm!$I$2:$I$272,MATCH(A133,Halm!$J$2:$J$272,0)),0)</f>
        <v>0</v>
      </c>
    </row>
    <row r="134" spans="1:8" x14ac:dyDescent="0.25">
      <c r="A134" t="s">
        <v>141</v>
      </c>
      <c r="B134" s="3">
        <f>'Antall husdyr'!O328*Faktorer!$B$7+'Antall husdyr'!P328*Faktorer!$C$7+'Antall husdyr'!Q328*Faktorer!$D$7+'Antall husdyr'!R328*Faktorer!$E$7+'Antall husdyr'!S328*Faktorer!$F$7</f>
        <v>0</v>
      </c>
      <c r="C134" s="3">
        <f>G134*Faktorer!$B$15</f>
        <v>188877</v>
      </c>
      <c r="D134" s="10">
        <f>H134*Faktorer!$B$29</f>
        <v>0</v>
      </c>
      <c r="E134" s="3">
        <f>G134*Faktorer!$B$22</f>
        <v>127038.21403021243</v>
      </c>
      <c r="F134" s="3">
        <f t="shared" si="2"/>
        <v>0.31591521403021244</v>
      </c>
      <c r="G134" s="23">
        <f>INDEX(Innbyggertall!$E$2:$E$358,MATCH(A134,Innbyggertall!$D$2:$D$358,0))</f>
        <v>2171</v>
      </c>
      <c r="H134" s="3">
        <f>IFERROR(INDEX(Halm!$I$2:$I$272,MATCH(A134,Halm!$J$2:$J$272,0)),0)</f>
        <v>0</v>
      </c>
    </row>
    <row r="135" spans="1:8" x14ac:dyDescent="0.25">
      <c r="A135" t="s">
        <v>142</v>
      </c>
      <c r="B135" s="3">
        <f>'Antall husdyr'!O79*Faktorer!$B$7+'Antall husdyr'!P79*Faktorer!$C$7+'Antall husdyr'!Q79*Faktorer!$D$7+'Antall husdyr'!R79*Faktorer!$E$7+'Antall husdyr'!S79*Faktorer!$F$7</f>
        <v>6415369.3200000012</v>
      </c>
      <c r="C135" s="3">
        <f>G135*Faktorer!$B$15</f>
        <v>3732561</v>
      </c>
      <c r="D135" s="10">
        <f>H135*Faktorer!$B$29</f>
        <v>1805.010133333333</v>
      </c>
      <c r="E135" s="3">
        <f>G135*Faktorer!$B$22</f>
        <v>2510511.5138361142</v>
      </c>
      <c r="F135" s="3">
        <f t="shared" si="2"/>
        <v>12.660246843969448</v>
      </c>
      <c r="G135" s="23">
        <f>INDEX(Innbyggertall!$E$2:$E$358,MATCH(A135,Innbyggertall!$D$2:$D$358,0))</f>
        <v>42903</v>
      </c>
      <c r="H135" s="3">
        <f>IFERROR(INDEX(Halm!$I$2:$I$272,MATCH(A135,Halm!$J$2:$J$272,0)),0)</f>
        <v>9.3888888888888893</v>
      </c>
    </row>
    <row r="136" spans="1:8" x14ac:dyDescent="0.25">
      <c r="A136" t="s">
        <v>143</v>
      </c>
      <c r="B136" s="3">
        <f>'Antall husdyr'!O166*Faktorer!$B$7+'Antall husdyr'!P166*Faktorer!$C$7+'Antall husdyr'!Q166*Faktorer!$D$7+'Antall husdyr'!R166*Faktorer!$E$7+'Antall husdyr'!S166*Faktorer!$F$7</f>
        <v>2172195</v>
      </c>
      <c r="C136" s="3">
        <f>G136*Faktorer!$B$15</f>
        <v>1494573</v>
      </c>
      <c r="D136" s="10">
        <f>H136*Faktorer!$B$29</f>
        <v>10.680533333333331</v>
      </c>
      <c r="E136" s="3">
        <f>G136*Faktorer!$B$22</f>
        <v>1005246.1901543157</v>
      </c>
      <c r="F136" s="3">
        <f t="shared" si="2"/>
        <v>4.6720248706876486</v>
      </c>
      <c r="G136" s="23">
        <f>INDEX(Innbyggertall!$E$2:$E$358,MATCH(A136,Innbyggertall!$D$2:$D$358,0))</f>
        <v>17179</v>
      </c>
      <c r="H136" s="3">
        <f>IFERROR(INDEX(Halm!$I$2:$I$272,MATCH(A136,Halm!$J$2:$J$272,0)),0)</f>
        <v>5.5555555555555552E-2</v>
      </c>
    </row>
    <row r="137" spans="1:8" x14ac:dyDescent="0.25">
      <c r="A137" t="s">
        <v>144</v>
      </c>
      <c r="B137" s="3">
        <f>'Antall husdyr'!O4*Faktorer!$B$7+'Antall husdyr'!P4*Faktorer!$C$7+'Antall husdyr'!Q4*Faktorer!$D$7+'Antall husdyr'!R4*Faktorer!$E$7+'Antall husdyr'!S4*Faktorer!$F$7</f>
        <v>35437063.200000003</v>
      </c>
      <c r="C137" s="3">
        <f>G137*Faktorer!$B$15</f>
        <v>1793505</v>
      </c>
      <c r="D137" s="10">
        <f>H137*Faktorer!$B$29</f>
        <v>2271023.1637333329</v>
      </c>
      <c r="E137" s="3">
        <f>G137*Faktorer!$B$22</f>
        <v>1206307.131383155</v>
      </c>
      <c r="F137" s="3">
        <f t="shared" si="2"/>
        <v>40.707898495116495</v>
      </c>
      <c r="G137" s="23">
        <f>INDEX(Innbyggertall!$E$2:$E$358,MATCH(A137,Innbyggertall!$D$2:$D$358,0))</f>
        <v>20615</v>
      </c>
      <c r="H137" s="3">
        <f>IFERROR(INDEX(Halm!$I$2:$I$272,MATCH(A137,Halm!$J$2:$J$272,0)),0)</f>
        <v>11812.888888888889</v>
      </c>
    </row>
    <row r="138" spans="1:8" x14ac:dyDescent="0.25">
      <c r="A138" t="s">
        <v>145</v>
      </c>
      <c r="B138" s="3">
        <f>'Antall husdyr'!O140*Faktorer!$B$7+'Antall husdyr'!P140*Faktorer!$C$7+'Antall husdyr'!Q140*Faktorer!$D$7+'Antall husdyr'!R140*Faktorer!$E$7+'Antall husdyr'!S140*Faktorer!$F$7</f>
        <v>3007294.8000000003</v>
      </c>
      <c r="C138" s="3">
        <f>G138*Faktorer!$B$15</f>
        <v>2504991</v>
      </c>
      <c r="D138" s="10">
        <f>H138*Faktorer!$B$29</f>
        <v>3904888.4309333325</v>
      </c>
      <c r="E138" s="3">
        <f>G138*Faktorer!$B$22</f>
        <v>1684850.8966245539</v>
      </c>
      <c r="F138" s="3">
        <f t="shared" si="2"/>
        <v>11.102025127557887</v>
      </c>
      <c r="G138" s="23">
        <f>INDEX(Innbyggertall!$E$2:$E$358,MATCH(A138,Innbyggertall!$D$2:$D$358,0))</f>
        <v>28793</v>
      </c>
      <c r="H138" s="3">
        <f>IFERROR(INDEX(Halm!$I$2:$I$272,MATCH(A138,Halm!$J$2:$J$272,0)),0)</f>
        <v>20311.555555555555</v>
      </c>
    </row>
    <row r="139" spans="1:8" x14ac:dyDescent="0.25">
      <c r="A139" t="s">
        <v>146</v>
      </c>
      <c r="B139" s="3">
        <f>'Antall husdyr'!O153*Faktorer!$B$7+'Antall husdyr'!P153*Faktorer!$C$7+'Antall husdyr'!Q153*Faktorer!$D$7+'Antall husdyr'!R153*Faktorer!$E$7+'Antall husdyr'!S153*Faktorer!$F$7</f>
        <v>2431195.08</v>
      </c>
      <c r="C139" s="3">
        <f>G139*Faktorer!$B$15</f>
        <v>1563042</v>
      </c>
      <c r="D139" s="10">
        <f>H139*Faktorer!$B$29</f>
        <v>7109240.6805333309</v>
      </c>
      <c r="E139" s="3">
        <f>G139*Faktorer!$B$22</f>
        <v>1051298.2741901411</v>
      </c>
      <c r="F139" s="3">
        <f t="shared" si="2"/>
        <v>12.154776034723472</v>
      </c>
      <c r="G139" s="23">
        <f>INDEX(Innbyggertall!$E$2:$E$358,MATCH(A139,Innbyggertall!$D$2:$D$358,0))</f>
        <v>17966</v>
      </c>
      <c r="H139" s="3">
        <f>IFERROR(INDEX(Halm!$I$2:$I$272,MATCH(A139,Halm!$J$2:$J$272,0)),0)</f>
        <v>36979.222222222219</v>
      </c>
    </row>
    <row r="140" spans="1:8" x14ac:dyDescent="0.25">
      <c r="A140" t="s">
        <v>147</v>
      </c>
      <c r="B140" s="3">
        <f>'Antall husdyr'!O298*Faktorer!$B$7+'Antall husdyr'!P298*Faktorer!$C$7+'Antall husdyr'!Q298*Faktorer!$D$7+'Antall husdyr'!R298*Faktorer!$E$7+'Antall husdyr'!S298*Faktorer!$F$7</f>
        <v>153297.00000000003</v>
      </c>
      <c r="C140" s="3">
        <f>G140*Faktorer!$B$15</f>
        <v>905931</v>
      </c>
      <c r="D140" s="10">
        <f>H140*Faktorer!$B$29</f>
        <v>3343.0069333333327</v>
      </c>
      <c r="E140" s="3">
        <f>G140*Faktorer!$B$22</f>
        <v>609327.00262395304</v>
      </c>
      <c r="F140" s="3">
        <f t="shared" si="2"/>
        <v>1.6718980095572862</v>
      </c>
      <c r="G140" s="23">
        <f>INDEX(Innbyggertall!$E$2:$E$358,MATCH(A140,Innbyggertall!$D$2:$D$358,0))</f>
        <v>10413</v>
      </c>
      <c r="H140" s="3">
        <f>IFERROR(INDEX(Halm!$I$2:$I$272,MATCH(A140,Halm!$J$2:$J$272,0)),0)</f>
        <v>17.388888888888889</v>
      </c>
    </row>
    <row r="141" spans="1:8" x14ac:dyDescent="0.25">
      <c r="A141" t="s">
        <v>148</v>
      </c>
      <c r="B141" s="3">
        <f>'Antall husdyr'!O106*Faktorer!$B$7+'Antall husdyr'!P106*Faktorer!$C$7+'Antall husdyr'!Q106*Faktorer!$D$7+'Antall husdyr'!R106*Faktorer!$E$7+'Antall husdyr'!S106*Faktorer!$F$7</f>
        <v>3330226.2000000007</v>
      </c>
      <c r="C141" s="3">
        <f>G141*Faktorer!$B$15</f>
        <v>10054503</v>
      </c>
      <c r="D141" s="10">
        <f>H141*Faktorer!$B$29</f>
        <v>520825.52746666659</v>
      </c>
      <c r="E141" s="3">
        <f>G141*Faktorer!$B$22</f>
        <v>6762634.43448071</v>
      </c>
      <c r="F141" s="3">
        <f t="shared" si="2"/>
        <v>20.668189161947378</v>
      </c>
      <c r="G141" s="23">
        <f>INDEX(Innbyggertall!$E$2:$E$358,MATCH(A141,Innbyggertall!$D$2:$D$358,0))</f>
        <v>115569</v>
      </c>
      <c r="H141" s="3">
        <f>IFERROR(INDEX(Halm!$I$2:$I$272,MATCH(A141,Halm!$J$2:$J$272,0)),0)</f>
        <v>2709.1111111111113</v>
      </c>
    </row>
    <row r="142" spans="1:8" x14ac:dyDescent="0.25">
      <c r="A142" t="s">
        <v>149</v>
      </c>
      <c r="B142" s="3">
        <f>'Antall husdyr'!O283*Faktorer!$B$7+'Antall husdyr'!P283*Faktorer!$C$7+'Antall husdyr'!Q283*Faktorer!$D$7+'Antall husdyr'!R283*Faktorer!$E$7+'Antall husdyr'!S283*Faktorer!$F$7</f>
        <v>245203.20000000004</v>
      </c>
      <c r="C142" s="3">
        <f>G142*Faktorer!$B$15</f>
        <v>2101833</v>
      </c>
      <c r="D142" s="10">
        <f>H142*Faktorer!$B$29</f>
        <v>0</v>
      </c>
      <c r="E142" s="3">
        <f>G142*Faktorer!$B$22</f>
        <v>1413687.7995190707</v>
      </c>
      <c r="F142" s="3">
        <f t="shared" si="2"/>
        <v>3.7607239995190707</v>
      </c>
      <c r="G142" s="23">
        <f>INDEX(Innbyggertall!$E$2:$E$358,MATCH(A142,Innbyggertall!$D$2:$D$358,0))</f>
        <v>24159</v>
      </c>
      <c r="H142" s="3">
        <f>IFERROR(INDEX(Halm!$I$2:$I$272,MATCH(A142,Halm!$J$2:$J$272,0)),0)</f>
        <v>0</v>
      </c>
    </row>
    <row r="143" spans="1:8" x14ac:dyDescent="0.25">
      <c r="A143" t="s">
        <v>150</v>
      </c>
      <c r="B143" s="3">
        <f>'Antall husdyr'!O286*Faktorer!$B$7+'Antall husdyr'!P286*Faktorer!$C$7+'Antall husdyr'!Q286*Faktorer!$D$7+'Antall husdyr'!R286*Faktorer!$E$7+'Antall husdyr'!S286*Faktorer!$F$7</f>
        <v>486732.60000000003</v>
      </c>
      <c r="C143" s="3">
        <f>G143*Faktorer!$B$15</f>
        <v>192357</v>
      </c>
      <c r="D143" s="10">
        <f>H143*Faktorer!$B$29</f>
        <v>891012.81279999984</v>
      </c>
      <c r="E143" s="3">
        <f>G143*Faktorer!$B$22</f>
        <v>129378.85362542592</v>
      </c>
      <c r="F143" s="3">
        <f t="shared" si="2"/>
        <v>1.699481266425426</v>
      </c>
      <c r="G143" s="23">
        <f>INDEX(Innbyggertall!$E$2:$E$358,MATCH(A143,Innbyggertall!$D$2:$D$358,0))</f>
        <v>2211</v>
      </c>
      <c r="H143" s="3">
        <f>IFERROR(INDEX(Halm!$I$2:$I$272,MATCH(A143,Halm!$J$2:$J$272,0)),0)</f>
        <v>4634.666666666667</v>
      </c>
    </row>
    <row r="144" spans="1:8" x14ac:dyDescent="0.25">
      <c r="A144" t="s">
        <v>151</v>
      </c>
      <c r="B144" s="3">
        <f>'Antall husdyr'!O108*Faktorer!$B$7+'Antall husdyr'!P108*Faktorer!$C$7+'Antall husdyr'!Q108*Faktorer!$D$7+'Antall husdyr'!R108*Faktorer!$E$7+'Antall husdyr'!S108*Faktorer!$F$7</f>
        <v>4770092.4000000004</v>
      </c>
      <c r="C144" s="3">
        <f>G144*Faktorer!$B$15</f>
        <v>742197</v>
      </c>
      <c r="D144" s="10">
        <f>H144*Faktorer!$B$29</f>
        <v>192.24959999999996</v>
      </c>
      <c r="E144" s="3">
        <f>G144*Faktorer!$B$22</f>
        <v>499199.90966915811</v>
      </c>
      <c r="F144" s="3">
        <f t="shared" si="2"/>
        <v>6.0116815592691584</v>
      </c>
      <c r="G144" s="23">
        <f>INDEX(Innbyggertall!$E$2:$E$358,MATCH(A144,Innbyggertall!$D$2:$D$358,0))</f>
        <v>8531</v>
      </c>
      <c r="H144" s="3">
        <f>IFERROR(INDEX(Halm!$I$2:$I$272,MATCH(A144,Halm!$J$2:$J$272,0)),0)</f>
        <v>1</v>
      </c>
    </row>
    <row r="145" spans="1:8" x14ac:dyDescent="0.25">
      <c r="A145" t="s">
        <v>152</v>
      </c>
      <c r="B145" s="3">
        <f>'Antall husdyr'!O102*Faktorer!$B$7+'Antall husdyr'!P102*Faktorer!$C$7+'Antall husdyr'!Q102*Faktorer!$D$7+'Antall husdyr'!R102*Faktorer!$E$7+'Antall husdyr'!S102*Faktorer!$F$7</f>
        <v>3719800.8000000007</v>
      </c>
      <c r="C145" s="3">
        <f>G145*Faktorer!$B$15</f>
        <v>524088</v>
      </c>
      <c r="D145" s="10">
        <f>H145*Faktorer!$B$29</f>
        <v>34017.498666666659</v>
      </c>
      <c r="E145" s="3">
        <f>G145*Faktorer!$B$22</f>
        <v>352500.32303915231</v>
      </c>
      <c r="F145" s="3">
        <f t="shared" si="2"/>
        <v>4.63040662170582</v>
      </c>
      <c r="G145" s="23">
        <f>INDEX(Innbyggertall!$E$2:$E$358,MATCH(A145,Innbyggertall!$D$2:$D$358,0))</f>
        <v>6024</v>
      </c>
      <c r="H145" s="3">
        <f>IFERROR(INDEX(Halm!$I$2:$I$272,MATCH(A145,Halm!$J$2:$J$272,0)),0)</f>
        <v>176.94444444444446</v>
      </c>
    </row>
    <row r="146" spans="1:8" x14ac:dyDescent="0.25">
      <c r="A146" t="s">
        <v>153</v>
      </c>
      <c r="B146" s="3">
        <f>'Antall husdyr'!O43*Faktorer!$B$7+'Antall husdyr'!P43*Faktorer!$C$7+'Antall husdyr'!Q43*Faktorer!$D$7+'Antall husdyr'!R43*Faktorer!$E$7+'Antall husdyr'!S43*Faktorer!$F$7</f>
        <v>8052794.4000000013</v>
      </c>
      <c r="C146" s="3">
        <f>G146*Faktorer!$B$15</f>
        <v>1136046</v>
      </c>
      <c r="D146" s="10">
        <f>H146*Faktorer!$B$29</f>
        <v>747.63733333333312</v>
      </c>
      <c r="E146" s="3">
        <f>G146*Faktorer!$B$22</f>
        <v>764101.79585744545</v>
      </c>
      <c r="F146" s="3">
        <f t="shared" si="2"/>
        <v>9.9536898331907828</v>
      </c>
      <c r="G146" s="23">
        <f>INDEX(Innbyggertall!$E$2:$E$358,MATCH(A146,Innbyggertall!$D$2:$D$358,0))</f>
        <v>13058</v>
      </c>
      <c r="H146" s="3">
        <f>IFERROR(INDEX(Halm!$I$2:$I$272,MATCH(A146,Halm!$J$2:$J$272,0)),0)</f>
        <v>3.8888888888888888</v>
      </c>
    </row>
    <row r="147" spans="1:8" x14ac:dyDescent="0.25">
      <c r="A147" t="s">
        <v>154</v>
      </c>
      <c r="B147" s="3">
        <f>'Antall husdyr'!O251*Faktorer!$B$7+'Antall husdyr'!P251*Faktorer!$C$7+'Antall husdyr'!Q251*Faktorer!$D$7+'Antall husdyr'!R251*Faktorer!$E$7+'Antall husdyr'!S251*Faktorer!$F$7</f>
        <v>1389692.4000000001</v>
      </c>
      <c r="C147" s="3">
        <f>G147*Faktorer!$B$15</f>
        <v>211149</v>
      </c>
      <c r="D147" s="10">
        <f>H147*Faktorer!$B$29</f>
        <v>255424.9546666666</v>
      </c>
      <c r="E147" s="3">
        <f>G147*Faktorer!$B$22</f>
        <v>142018.30743957881</v>
      </c>
      <c r="F147" s="3">
        <f t="shared" si="2"/>
        <v>1.9982846621062458</v>
      </c>
      <c r="G147" s="23">
        <f>INDEX(Innbyggertall!$E$2:$E$358,MATCH(A147,Innbyggertall!$D$2:$D$358,0))</f>
        <v>2427</v>
      </c>
      <c r="H147" s="3">
        <f>IFERROR(INDEX(Halm!$I$2:$I$272,MATCH(A147,Halm!$J$2:$J$272,0)),0)</f>
        <v>1328.6111111111111</v>
      </c>
    </row>
    <row r="148" spans="1:8" x14ac:dyDescent="0.25">
      <c r="A148" t="s">
        <v>155</v>
      </c>
      <c r="B148" s="3">
        <f>'Antall husdyr'!O356*Faktorer!$B$7+'Antall husdyr'!P356*Faktorer!$C$7+'Antall husdyr'!Q356*Faktorer!$D$7+'Antall husdyr'!R356*Faktorer!$E$7+'Antall husdyr'!S356*Faktorer!$F$7</f>
        <v>0</v>
      </c>
      <c r="C148" s="3">
        <f>G148*Faktorer!$B$15</f>
        <v>46545</v>
      </c>
      <c r="D148" s="10">
        <f>H148*Faktorer!$B$29</f>
        <v>0</v>
      </c>
      <c r="E148" s="3">
        <f>G148*Faktorer!$B$22</f>
        <v>31306.054585980495</v>
      </c>
      <c r="F148" s="3">
        <f t="shared" si="2"/>
        <v>7.7851054585980503E-2</v>
      </c>
      <c r="G148" s="23">
        <f>INDEX(Innbyggertall!$E$2:$E$358,MATCH(A148,Innbyggertall!$D$2:$D$358,0))</f>
        <v>535</v>
      </c>
      <c r="H148" s="3">
        <f>IFERROR(INDEX(Halm!$I$2:$I$272,MATCH(A148,Halm!$J$2:$J$272,0)),0)</f>
        <v>0</v>
      </c>
    </row>
    <row r="149" spans="1:8" x14ac:dyDescent="0.25">
      <c r="A149" t="s">
        <v>156</v>
      </c>
      <c r="B149" s="3">
        <f>'Antall husdyr'!O167*Faktorer!$B$7+'Antall husdyr'!P167*Faktorer!$C$7+'Antall husdyr'!Q167*Faktorer!$D$7+'Antall husdyr'!R167*Faktorer!$E$7+'Antall husdyr'!S167*Faktorer!$F$7</f>
        <v>2828305.2</v>
      </c>
      <c r="C149" s="3">
        <f>G149*Faktorer!$B$15</f>
        <v>249342</v>
      </c>
      <c r="D149" s="10">
        <f>H149*Faktorer!$B$29</f>
        <v>0</v>
      </c>
      <c r="E149" s="3">
        <f>G149*Faktorer!$B$22</f>
        <v>167706.82699704691</v>
      </c>
      <c r="F149" s="3">
        <f t="shared" si="2"/>
        <v>3.2453540269970471</v>
      </c>
      <c r="G149" s="23">
        <f>INDEX(Innbyggertall!$E$2:$E$358,MATCH(A149,Innbyggertall!$D$2:$D$358,0))</f>
        <v>2866</v>
      </c>
      <c r="H149" s="3">
        <f>IFERROR(INDEX(Halm!$I$2:$I$272,MATCH(A149,Halm!$J$2:$J$272,0)),0)</f>
        <v>0</v>
      </c>
    </row>
    <row r="150" spans="1:8" x14ac:dyDescent="0.25">
      <c r="A150" t="s">
        <v>157</v>
      </c>
      <c r="B150" s="3">
        <f>'Antall husdyr'!O308*Faktorer!$B$7+'Antall husdyr'!P308*Faktorer!$C$7+'Antall husdyr'!Q308*Faktorer!$D$7+'Antall husdyr'!R308*Faktorer!$E$7+'Antall husdyr'!S308*Faktorer!$F$7</f>
        <v>98841.60000000002</v>
      </c>
      <c r="C150" s="3">
        <f>G150*Faktorer!$B$15</f>
        <v>97266</v>
      </c>
      <c r="D150" s="10">
        <f>H150*Faktorer!$B$29</f>
        <v>0</v>
      </c>
      <c r="E150" s="3">
        <f>G150*Faktorer!$B$22</f>
        <v>65420.876686217183</v>
      </c>
      <c r="F150" s="3">
        <f t="shared" si="2"/>
        <v>0.2615284766862172</v>
      </c>
      <c r="G150" s="23">
        <f>INDEX(Innbyggertall!$E$2:$E$358,MATCH(A150,Innbyggertall!$D$2:$D$358,0))</f>
        <v>1118</v>
      </c>
      <c r="H150" s="3">
        <f>IFERROR(INDEX(Halm!$I$2:$I$272,MATCH(A150,Halm!$J$2:$J$272,0)),0)</f>
        <v>0</v>
      </c>
    </row>
    <row r="151" spans="1:8" x14ac:dyDescent="0.25">
      <c r="A151" t="s">
        <v>158</v>
      </c>
      <c r="B151" s="3">
        <f>'Antall husdyr'!O234*Faktorer!$B$7+'Antall husdyr'!P234*Faktorer!$C$7+'Antall husdyr'!Q234*Faktorer!$D$7+'Antall husdyr'!R234*Faktorer!$E$7+'Antall husdyr'!S234*Faktorer!$F$7</f>
        <v>1140950.4000000001</v>
      </c>
      <c r="C151" s="3">
        <f>G151*Faktorer!$B$15</f>
        <v>4197402</v>
      </c>
      <c r="D151" s="10">
        <f>H151*Faktorer!$B$29</f>
        <v>12357761.565866664</v>
      </c>
      <c r="E151" s="3">
        <f>G151*Faktorer!$B$22</f>
        <v>2823162.4477667566</v>
      </c>
      <c r="F151" s="3">
        <f t="shared" si="2"/>
        <v>20.51927641363342</v>
      </c>
      <c r="G151" s="23">
        <f>INDEX(Innbyggertall!$E$2:$E$358,MATCH(A151,Innbyggertall!$D$2:$D$358,0))</f>
        <v>48246</v>
      </c>
      <c r="H151" s="3">
        <f>IFERROR(INDEX(Halm!$I$2:$I$272,MATCH(A151,Halm!$J$2:$J$272,0)),0)</f>
        <v>64279.777777777781</v>
      </c>
    </row>
    <row r="152" spans="1:8" x14ac:dyDescent="0.25">
      <c r="A152" t="s">
        <v>159</v>
      </c>
      <c r="B152" s="3">
        <f>'Antall husdyr'!O311*Faktorer!$B$7+'Antall husdyr'!P311*Faktorer!$C$7+'Antall husdyr'!Q311*Faktorer!$D$7+'Antall husdyr'!R311*Faktorer!$E$7+'Antall husdyr'!S311*Faktorer!$F$7</f>
        <v>277910.40000000002</v>
      </c>
      <c r="C152" s="3">
        <f>G152*Faktorer!$B$15</f>
        <v>106662</v>
      </c>
      <c r="D152" s="10">
        <f>H152*Faktorer!$B$29</f>
        <v>0</v>
      </c>
      <c r="E152" s="3">
        <f>G152*Faktorer!$B$22</f>
        <v>71740.603593293621</v>
      </c>
      <c r="F152" s="3">
        <f t="shared" si="2"/>
        <v>0.45631300359329363</v>
      </c>
      <c r="G152" s="23">
        <f>INDEX(Innbyggertall!$E$2:$E$358,MATCH(A152,Innbyggertall!$D$2:$D$358,0))</f>
        <v>1226</v>
      </c>
      <c r="H152" s="3">
        <f>IFERROR(INDEX(Halm!$I$2:$I$272,MATCH(A152,Halm!$J$2:$J$272,0)),0)</f>
        <v>0</v>
      </c>
    </row>
    <row r="153" spans="1:8" x14ac:dyDescent="0.25">
      <c r="A153" t="s">
        <v>160</v>
      </c>
      <c r="B153" s="3">
        <f>'Antall husdyr'!O94*Faktorer!$B$7+'Antall husdyr'!P94*Faktorer!$C$7+'Antall husdyr'!Q94*Faktorer!$D$7+'Antall husdyr'!R94*Faktorer!$E$7+'Antall husdyr'!S94*Faktorer!$F$7</f>
        <v>4332343.9200000009</v>
      </c>
      <c r="C153" s="3">
        <f>G153*Faktorer!$B$15</f>
        <v>197490</v>
      </c>
      <c r="D153" s="10">
        <f>H153*Faktorer!$B$29</f>
        <v>0</v>
      </c>
      <c r="E153" s="3">
        <f>G153*Faktorer!$B$22</f>
        <v>132831.29702836584</v>
      </c>
      <c r="F153" s="3">
        <f t="shared" si="2"/>
        <v>4.6626652170283664</v>
      </c>
      <c r="G153" s="23">
        <f>INDEX(Innbyggertall!$E$2:$E$358,MATCH(A153,Innbyggertall!$D$2:$D$358,0))</f>
        <v>2270</v>
      </c>
      <c r="H153" s="3">
        <f>IFERROR(INDEX(Halm!$I$2:$I$272,MATCH(A153,Halm!$J$2:$J$272,0)),0)</f>
        <v>0</v>
      </c>
    </row>
    <row r="154" spans="1:8" x14ac:dyDescent="0.25">
      <c r="A154" t="s">
        <v>161</v>
      </c>
      <c r="B154" s="3">
        <f>'Antall husdyr'!O162*Faktorer!$B$7+'Antall husdyr'!P162*Faktorer!$C$7+'Antall husdyr'!Q162*Faktorer!$D$7+'Antall husdyr'!R162*Faktorer!$E$7+'Antall husdyr'!S162*Faktorer!$F$7</f>
        <v>1129471.2000000002</v>
      </c>
      <c r="C154" s="3">
        <f>G154*Faktorer!$B$15</f>
        <v>50634</v>
      </c>
      <c r="D154" s="10">
        <f>H154*Faktorer!$B$29</f>
        <v>24180.72746666666</v>
      </c>
      <c r="E154" s="3">
        <f>G154*Faktorer!$B$22</f>
        <v>34056.306110356352</v>
      </c>
      <c r="F154" s="3">
        <f t="shared" si="2"/>
        <v>1.2383422335770233</v>
      </c>
      <c r="G154" s="23">
        <f>INDEX(Innbyggertall!$E$2:$E$358,MATCH(A154,Innbyggertall!$D$2:$D$358,0))</f>
        <v>582</v>
      </c>
      <c r="H154" s="3">
        <f>IFERROR(INDEX(Halm!$I$2:$I$272,MATCH(A154,Halm!$J$2:$J$272,0)),0)</f>
        <v>125.77777777777777</v>
      </c>
    </row>
    <row r="155" spans="1:8" x14ac:dyDescent="0.25">
      <c r="A155" t="s">
        <v>162</v>
      </c>
      <c r="B155" s="3">
        <f>'Antall husdyr'!O29*Faktorer!$B$7+'Antall husdyr'!P29*Faktorer!$C$7+'Antall husdyr'!Q29*Faktorer!$D$7+'Antall husdyr'!R29*Faktorer!$E$7+'Antall husdyr'!S29*Faktorer!$F$7</f>
        <v>9335070.6000000015</v>
      </c>
      <c r="C155" s="3">
        <f>G155*Faktorer!$B$15</f>
        <v>171042</v>
      </c>
      <c r="D155" s="10">
        <f>H155*Faktorer!$B$29</f>
        <v>30834.699733333327</v>
      </c>
      <c r="E155" s="3">
        <f>G155*Faktorer!$B$22</f>
        <v>115042.43610474328</v>
      </c>
      <c r="F155" s="3">
        <f t="shared" si="2"/>
        <v>9.6519897358380788</v>
      </c>
      <c r="G155" s="23">
        <f>INDEX(Innbyggertall!$E$2:$E$358,MATCH(A155,Innbyggertall!$D$2:$D$358,0))</f>
        <v>1966</v>
      </c>
      <c r="H155" s="3">
        <f>IFERROR(INDEX(Halm!$I$2:$I$272,MATCH(A155,Halm!$J$2:$J$272,0)),0)</f>
        <v>160.38888888888889</v>
      </c>
    </row>
    <row r="156" spans="1:8" x14ac:dyDescent="0.25">
      <c r="A156" t="s">
        <v>163</v>
      </c>
      <c r="B156" s="3">
        <f>'Antall husdyr'!O6*Faktorer!$B$7+'Antall husdyr'!P6*Faktorer!$C$7+'Antall husdyr'!Q6*Faktorer!$D$7+'Antall husdyr'!R6*Faktorer!$E$7+'Antall husdyr'!S6*Faktorer!$F$7</f>
        <v>27203960.760000005</v>
      </c>
      <c r="C156" s="3">
        <f>G156*Faktorer!$B$15</f>
        <v>1769928</v>
      </c>
      <c r="D156" s="10">
        <f>H156*Faktorer!$B$29</f>
        <v>13718269.262933332</v>
      </c>
      <c r="E156" s="3">
        <f>G156*Faktorer!$B$22</f>
        <v>1190449.2981255834</v>
      </c>
      <c r="F156" s="3">
        <f t="shared" si="2"/>
        <v>43.882607321058913</v>
      </c>
      <c r="G156" s="23">
        <f>INDEX(Innbyggertall!$E$2:$E$358,MATCH(A156,Innbyggertall!$D$2:$D$358,0))</f>
        <v>20344</v>
      </c>
      <c r="H156" s="3">
        <f>IFERROR(INDEX(Halm!$I$2:$I$272,MATCH(A156,Halm!$J$2:$J$272,0)),0)</f>
        <v>71356.555555555562</v>
      </c>
    </row>
    <row r="157" spans="1:8" x14ac:dyDescent="0.25">
      <c r="A157" t="s">
        <v>164</v>
      </c>
      <c r="B157" s="3">
        <f>'Antall husdyr'!O146*Faktorer!$B$7+'Antall husdyr'!P146*Faktorer!$C$7+'Antall husdyr'!Q146*Faktorer!$D$7+'Antall husdyr'!R146*Faktorer!$E$7+'Antall husdyr'!S146*Faktorer!$F$7</f>
        <v>2510803.2000000002</v>
      </c>
      <c r="C157" s="3">
        <f>G157*Faktorer!$B$15</f>
        <v>2450529</v>
      </c>
      <c r="D157" s="10">
        <f>H157*Faktorer!$B$29</f>
        <v>2827660.519466666</v>
      </c>
      <c r="E157" s="3">
        <f>G157*Faktorer!$B$22</f>
        <v>1648219.8869594627</v>
      </c>
      <c r="F157" s="3">
        <f t="shared" si="2"/>
        <v>9.4372126064261295</v>
      </c>
      <c r="G157" s="23">
        <f>INDEX(Innbyggertall!$E$2:$E$358,MATCH(A157,Innbyggertall!$D$2:$D$358,0))</f>
        <v>28167</v>
      </c>
      <c r="H157" s="3">
        <f>IFERROR(INDEX(Halm!$I$2:$I$272,MATCH(A157,Halm!$J$2:$J$272,0)),0)</f>
        <v>14708.277777777777</v>
      </c>
    </row>
    <row r="158" spans="1:8" x14ac:dyDescent="0.25">
      <c r="A158" t="s">
        <v>165</v>
      </c>
      <c r="B158" s="3">
        <f>'Antall husdyr'!O156*Faktorer!$B$7+'Antall husdyr'!P156*Faktorer!$C$7+'Antall husdyr'!Q156*Faktorer!$D$7+'Antall husdyr'!R156*Faktorer!$E$7+'Antall husdyr'!S156*Faktorer!$F$7</f>
        <v>2864649.0000000005</v>
      </c>
      <c r="C158" s="3">
        <f>G158*Faktorer!$B$15</f>
        <v>112665</v>
      </c>
      <c r="D158" s="10">
        <f>H158*Faktorer!$B$29</f>
        <v>0</v>
      </c>
      <c r="E158" s="3">
        <f>G158*Faktorer!$B$22</f>
        <v>75778.206895036899</v>
      </c>
      <c r="F158" s="3">
        <f t="shared" si="2"/>
        <v>3.0530922068950375</v>
      </c>
      <c r="G158" s="23">
        <f>INDEX(Innbyggertall!$E$2:$E$358,MATCH(A158,Innbyggertall!$D$2:$D$358,0))</f>
        <v>1295</v>
      </c>
      <c r="H158" s="3">
        <f>IFERROR(INDEX(Halm!$I$2:$I$272,MATCH(A158,Halm!$J$2:$J$272,0)),0)</f>
        <v>0</v>
      </c>
    </row>
    <row r="159" spans="1:8" x14ac:dyDescent="0.25">
      <c r="A159" t="s">
        <v>166</v>
      </c>
      <c r="B159" s="3">
        <f>'Antall husdyr'!O71*Faktorer!$B$7+'Antall husdyr'!P71*Faktorer!$C$7+'Antall husdyr'!Q71*Faktorer!$D$7+'Antall husdyr'!R71*Faktorer!$E$7+'Antall husdyr'!S71*Faktorer!$F$7</f>
        <v>5182531.2000000011</v>
      </c>
      <c r="C159" s="3">
        <f>G159*Faktorer!$B$15</f>
        <v>2484720</v>
      </c>
      <c r="D159" s="10">
        <f>H159*Faktorer!$B$29</f>
        <v>1069388.3999999997</v>
      </c>
      <c r="E159" s="3">
        <f>G159*Faktorer!$B$22</f>
        <v>1671216.6709824353</v>
      </c>
      <c r="F159" s="3">
        <f t="shared" si="2"/>
        <v>10.407856270982437</v>
      </c>
      <c r="G159" s="23">
        <f>INDEX(Innbyggertall!$E$2:$E$358,MATCH(A159,Innbyggertall!$D$2:$D$358,0))</f>
        <v>28560</v>
      </c>
      <c r="H159" s="3">
        <f>IFERROR(INDEX(Halm!$I$2:$I$272,MATCH(A159,Halm!$J$2:$J$272,0)),0)</f>
        <v>5562.5</v>
      </c>
    </row>
    <row r="160" spans="1:8" x14ac:dyDescent="0.25">
      <c r="A160" t="s">
        <v>167</v>
      </c>
      <c r="B160" s="3">
        <f>'Antall husdyr'!O218*Faktorer!$B$7+'Antall husdyr'!P218*Faktorer!$C$7+'Antall husdyr'!Q218*Faktorer!$D$7+'Antall husdyr'!R218*Faktorer!$E$7+'Antall husdyr'!S218*Faktorer!$F$7</f>
        <v>1196774.4000000001</v>
      </c>
      <c r="C160" s="3">
        <f>G160*Faktorer!$B$15</f>
        <v>993453</v>
      </c>
      <c r="D160" s="10">
        <f>H160*Faktorer!$B$29</f>
        <v>160870.19306666663</v>
      </c>
      <c r="E160" s="3">
        <f>G160*Faktorer!$B$22</f>
        <v>668194.0884435724</v>
      </c>
      <c r="F160" s="3">
        <f t="shared" si="2"/>
        <v>3.0192916815102397</v>
      </c>
      <c r="G160" s="23">
        <f>INDEX(Innbyggertall!$E$2:$E$358,MATCH(A160,Innbyggertall!$D$2:$D$358,0))</f>
        <v>11419</v>
      </c>
      <c r="H160" s="3">
        <f>IFERROR(INDEX(Halm!$I$2:$I$272,MATCH(A160,Halm!$J$2:$J$272,0)),0)</f>
        <v>836.77777777777783</v>
      </c>
    </row>
    <row r="161" spans="1:8" x14ac:dyDescent="0.25">
      <c r="A161" t="s">
        <v>168</v>
      </c>
      <c r="B161" s="3">
        <f>'Antall husdyr'!O67*Faktorer!$B$7+'Antall husdyr'!P67*Faktorer!$C$7+'Antall husdyr'!Q67*Faktorer!$D$7+'Antall husdyr'!R67*Faktorer!$E$7+'Antall husdyr'!S67*Faktorer!$F$7</f>
        <v>6311357.4000000004</v>
      </c>
      <c r="C161" s="3">
        <f>G161*Faktorer!$B$15</f>
        <v>7961805</v>
      </c>
      <c r="D161" s="10">
        <f>H161*Faktorer!$B$29</f>
        <v>19511518.70933333</v>
      </c>
      <c r="E161" s="3">
        <f>G161*Faktorer!$B$22</f>
        <v>5355090.8138990747</v>
      </c>
      <c r="F161" s="3">
        <f t="shared" si="2"/>
        <v>39.139771923232409</v>
      </c>
      <c r="G161" s="23">
        <f>INDEX(Innbyggertall!$E$2:$E$358,MATCH(A161,Innbyggertall!$D$2:$D$358,0))</f>
        <v>91515</v>
      </c>
      <c r="H161" s="3">
        <f>IFERROR(INDEX(Halm!$I$2:$I$272,MATCH(A161,Halm!$J$2:$J$272,0)),0)</f>
        <v>101490.55555555556</v>
      </c>
    </row>
    <row r="162" spans="1:8" x14ac:dyDescent="0.25">
      <c r="A162" t="s">
        <v>169</v>
      </c>
      <c r="B162" s="3">
        <f>'Antall husdyr'!O62*Faktorer!$B$7+'Antall husdyr'!P62*Faktorer!$C$7+'Antall husdyr'!Q62*Faktorer!$D$7+'Antall husdyr'!R62*Faktorer!$E$7+'Antall husdyr'!S62*Faktorer!$F$7</f>
        <v>6250611</v>
      </c>
      <c r="C162" s="3">
        <f>G162*Faktorer!$B$15</f>
        <v>2042673</v>
      </c>
      <c r="D162" s="10">
        <f>H162*Faktorer!$B$29</f>
        <v>126425.47306666663</v>
      </c>
      <c r="E162" s="3">
        <f>G162*Faktorer!$B$22</f>
        <v>1373896.9264004412</v>
      </c>
      <c r="F162" s="3">
        <f t="shared" si="2"/>
        <v>9.7936063994671088</v>
      </c>
      <c r="G162" s="23">
        <f>INDEX(Innbyggertall!$E$2:$E$358,MATCH(A162,Innbyggertall!$D$2:$D$358,0))</f>
        <v>23479</v>
      </c>
      <c r="H162" s="3">
        <f>IFERROR(INDEX(Halm!$I$2:$I$272,MATCH(A162,Halm!$J$2:$J$272,0)),0)</f>
        <v>657.61111111111109</v>
      </c>
    </row>
    <row r="163" spans="1:8" x14ac:dyDescent="0.25">
      <c r="A163" t="s">
        <v>170</v>
      </c>
      <c r="B163" s="3">
        <f>'Antall husdyr'!O330*Faktorer!$B$7+'Antall husdyr'!P330*Faktorer!$C$7+'Antall husdyr'!Q330*Faktorer!$D$7+'Antall husdyr'!R330*Faktorer!$E$7+'Antall husdyr'!S330*Faktorer!$F$7</f>
        <v>0</v>
      </c>
      <c r="C163" s="3">
        <f>G163*Faktorer!$B$15</f>
        <v>85521</v>
      </c>
      <c r="D163" s="10">
        <f>H163*Faktorer!$B$29</f>
        <v>0</v>
      </c>
      <c r="E163" s="3">
        <f>G163*Faktorer!$B$22</f>
        <v>57521.218052371638</v>
      </c>
      <c r="F163" s="3">
        <f t="shared" si="2"/>
        <v>0.14304221805237163</v>
      </c>
      <c r="G163" s="23">
        <f>INDEX(Innbyggertall!$E$2:$E$358,MATCH(A163,Innbyggertall!$D$2:$D$358,0))</f>
        <v>983</v>
      </c>
      <c r="H163" s="3">
        <f>IFERROR(INDEX(Halm!$I$2:$I$272,MATCH(A163,Halm!$J$2:$J$272,0)),0)</f>
        <v>0</v>
      </c>
    </row>
    <row r="164" spans="1:8" x14ac:dyDescent="0.25">
      <c r="A164" t="s">
        <v>171</v>
      </c>
      <c r="B164" s="3">
        <f>'Antall husdyr'!O85*Faktorer!$B$7+'Antall husdyr'!P85*Faktorer!$C$7+'Antall husdyr'!Q85*Faktorer!$D$7+'Antall husdyr'!R85*Faktorer!$E$7+'Antall husdyr'!S85*Faktorer!$F$7</f>
        <v>4782519</v>
      </c>
      <c r="C164" s="3">
        <f>G164*Faktorer!$B$15</f>
        <v>192444</v>
      </c>
      <c r="D164" s="10">
        <f>H164*Faktorer!$B$29</f>
        <v>55656.259199999986</v>
      </c>
      <c r="E164" s="3">
        <f>G164*Faktorer!$B$22</f>
        <v>129437.36961530626</v>
      </c>
      <c r="F164" s="3">
        <f t="shared" si="2"/>
        <v>5.1600566288153065</v>
      </c>
      <c r="G164" s="23">
        <f>INDEX(Innbyggertall!$E$2:$E$358,MATCH(A164,Innbyggertall!$D$2:$D$358,0))</f>
        <v>2212</v>
      </c>
      <c r="H164" s="3">
        <f>IFERROR(INDEX(Halm!$I$2:$I$272,MATCH(A164,Halm!$J$2:$J$272,0)),0)</f>
        <v>289.5</v>
      </c>
    </row>
    <row r="165" spans="1:8" x14ac:dyDescent="0.25">
      <c r="A165" t="s">
        <v>172</v>
      </c>
      <c r="B165" s="3">
        <f>'Antall husdyr'!O325*Faktorer!$B$7+'Antall husdyr'!P325*Faktorer!$C$7+'Antall husdyr'!Q325*Faktorer!$D$7+'Antall husdyr'!R325*Faktorer!$E$7+'Antall husdyr'!S325*Faktorer!$F$7</f>
        <v>0</v>
      </c>
      <c r="C165" s="3">
        <f>G165*Faktorer!$B$15</f>
        <v>74994</v>
      </c>
      <c r="D165" s="10">
        <f>H165*Faktorer!$B$29</f>
        <v>0</v>
      </c>
      <c r="E165" s="3">
        <f>G165*Faktorer!$B$22</f>
        <v>50440.783276850816</v>
      </c>
      <c r="F165" s="3">
        <f t="shared" si="2"/>
        <v>0.12543478327685081</v>
      </c>
      <c r="G165" s="23">
        <f>INDEX(Innbyggertall!$E$2:$E$358,MATCH(A165,Innbyggertall!$D$2:$D$358,0))</f>
        <v>862</v>
      </c>
      <c r="H165" s="3">
        <f>IFERROR(INDEX(Halm!$I$2:$I$272,MATCH(A165,Halm!$J$2:$J$272,0)),0)</f>
        <v>0</v>
      </c>
    </row>
    <row r="166" spans="1:8" x14ac:dyDescent="0.25">
      <c r="A166" t="s">
        <v>173</v>
      </c>
      <c r="B166" s="3">
        <f>'Antall husdyr'!O77*Faktorer!$B$7+'Antall husdyr'!P77*Faktorer!$C$7+'Antall husdyr'!Q77*Faktorer!$D$7+'Antall husdyr'!R77*Faktorer!$E$7+'Antall husdyr'!S77*Faktorer!$F$7</f>
        <v>5338577.4000000004</v>
      </c>
      <c r="C166" s="3">
        <f>G166*Faktorer!$B$15</f>
        <v>278922</v>
      </c>
      <c r="D166" s="10">
        <f>H166*Faktorer!$B$29</f>
        <v>106.80533333333331</v>
      </c>
      <c r="E166" s="3">
        <f>G166*Faktorer!$B$22</f>
        <v>187602.26355636161</v>
      </c>
      <c r="F166" s="3">
        <f t="shared" si="2"/>
        <v>5.8052084688896946</v>
      </c>
      <c r="G166" s="23">
        <f>INDEX(Innbyggertall!$E$2:$E$358,MATCH(A166,Innbyggertall!$D$2:$D$358,0))</f>
        <v>3206</v>
      </c>
      <c r="H166" s="3">
        <f>IFERROR(INDEX(Halm!$I$2:$I$272,MATCH(A166,Halm!$J$2:$J$272,0)),0)</f>
        <v>0.55555555555555558</v>
      </c>
    </row>
    <row r="167" spans="1:8" x14ac:dyDescent="0.25">
      <c r="A167" t="s">
        <v>174</v>
      </c>
      <c r="B167" s="3">
        <f>'Antall husdyr'!O143*Faktorer!$B$7+'Antall husdyr'!P143*Faktorer!$C$7+'Antall husdyr'!Q143*Faktorer!$D$7+'Antall husdyr'!R143*Faktorer!$E$7+'Antall husdyr'!S143*Faktorer!$F$7</f>
        <v>2820124.2000000007</v>
      </c>
      <c r="C167" s="3">
        <f>G167*Faktorer!$B$15</f>
        <v>809709</v>
      </c>
      <c r="D167" s="10">
        <f>H167*Faktorer!$B$29</f>
        <v>3026435.9253333327</v>
      </c>
      <c r="E167" s="3">
        <f>G167*Faktorer!$B$22</f>
        <v>544608.31781629997</v>
      </c>
      <c r="F167" s="3">
        <f t="shared" si="2"/>
        <v>7.2008774431496336</v>
      </c>
      <c r="G167" s="23">
        <f>INDEX(Innbyggertall!$E$2:$E$358,MATCH(A167,Innbyggertall!$D$2:$D$358,0))</f>
        <v>9307</v>
      </c>
      <c r="H167" s="3">
        <f>IFERROR(INDEX(Halm!$I$2:$I$272,MATCH(A167,Halm!$J$2:$J$272,0)),0)</f>
        <v>15742.222222222223</v>
      </c>
    </row>
    <row r="168" spans="1:8" x14ac:dyDescent="0.25">
      <c r="A168" t="s">
        <v>175</v>
      </c>
      <c r="B168" s="3">
        <f>'Antall husdyr'!O253*Faktorer!$B$7+'Antall husdyr'!P253*Faktorer!$C$7+'Antall husdyr'!Q253*Faktorer!$D$7+'Antall husdyr'!R253*Faktorer!$E$7+'Antall husdyr'!S253*Faktorer!$F$7</f>
        <v>890044.8</v>
      </c>
      <c r="C168" s="3">
        <f>G168*Faktorer!$B$15</f>
        <v>161124</v>
      </c>
      <c r="D168" s="10">
        <f>H168*Faktorer!$B$29</f>
        <v>149.52746666666664</v>
      </c>
      <c r="E168" s="3">
        <f>G168*Faktorer!$B$22</f>
        <v>108371.61325838481</v>
      </c>
      <c r="F168" s="3">
        <f t="shared" si="2"/>
        <v>1.1596899407250516</v>
      </c>
      <c r="G168" s="23">
        <f>INDEX(Innbyggertall!$E$2:$E$358,MATCH(A168,Innbyggertall!$D$2:$D$358,0))</f>
        <v>1852</v>
      </c>
      <c r="H168" s="3">
        <f>IFERROR(INDEX(Halm!$I$2:$I$272,MATCH(A168,Halm!$J$2:$J$272,0)),0)</f>
        <v>0.77777777777777779</v>
      </c>
    </row>
    <row r="169" spans="1:8" x14ac:dyDescent="0.25">
      <c r="A169" t="s">
        <v>176</v>
      </c>
      <c r="B169" s="3">
        <f>'Antall husdyr'!O113*Faktorer!$B$7+'Antall husdyr'!P113*Faktorer!$C$7+'Antall husdyr'!Q113*Faktorer!$D$7+'Antall husdyr'!R113*Faktorer!$E$7+'Antall husdyr'!S113*Faktorer!$F$7</f>
        <v>4168473.8400000003</v>
      </c>
      <c r="C169" s="3">
        <f>G169*Faktorer!$B$15</f>
        <v>461274</v>
      </c>
      <c r="D169" s="10">
        <f>H169*Faktorer!$B$29</f>
        <v>5201.4197333333323</v>
      </c>
      <c r="E169" s="3">
        <f>G169*Faktorer!$B$22</f>
        <v>310251.77834554872</v>
      </c>
      <c r="F169" s="3">
        <f t="shared" si="2"/>
        <v>4.9452010380788822</v>
      </c>
      <c r="G169" s="23">
        <f>INDEX(Innbyggertall!$E$2:$E$358,MATCH(A169,Innbyggertall!$D$2:$D$358,0))</f>
        <v>5302</v>
      </c>
      <c r="H169" s="3">
        <f>IFERROR(INDEX(Halm!$I$2:$I$272,MATCH(A169,Halm!$J$2:$J$272,0)),0)</f>
        <v>27.055555555555557</v>
      </c>
    </row>
    <row r="170" spans="1:8" x14ac:dyDescent="0.25">
      <c r="A170" t="s">
        <v>177</v>
      </c>
      <c r="B170" s="3">
        <f>'Antall husdyr'!O75*Faktorer!$B$7+'Antall husdyr'!P75*Faktorer!$C$7+'Antall husdyr'!Q75*Faktorer!$D$7+'Antall husdyr'!R75*Faktorer!$E$7+'Antall husdyr'!S75*Faktorer!$F$7</f>
        <v>5509110.6000000006</v>
      </c>
      <c r="C170" s="3">
        <f>G170*Faktorer!$B$15</f>
        <v>935337</v>
      </c>
      <c r="D170" s="10">
        <f>H170*Faktorer!$B$29</f>
        <v>34327.234133333324</v>
      </c>
      <c r="E170" s="3">
        <f>G170*Faktorer!$B$22</f>
        <v>629105.40720350714</v>
      </c>
      <c r="F170" s="3">
        <f t="shared" si="2"/>
        <v>7.1078802413368409</v>
      </c>
      <c r="G170" s="23">
        <f>INDEX(Innbyggertall!$E$2:$E$358,MATCH(A170,Innbyggertall!$D$2:$D$358,0))</f>
        <v>10751</v>
      </c>
      <c r="H170" s="3">
        <f>IFERROR(INDEX(Halm!$I$2:$I$272,MATCH(A170,Halm!$J$2:$J$272,0)),0)</f>
        <v>178.55555555555554</v>
      </c>
    </row>
    <row r="171" spans="1:8" x14ac:dyDescent="0.25">
      <c r="A171" t="s">
        <v>178</v>
      </c>
      <c r="B171" s="3">
        <f>'Antall husdyr'!O235*Faktorer!$B$7+'Antall husdyr'!P235*Faktorer!$C$7+'Antall husdyr'!Q235*Faktorer!$D$7+'Antall husdyr'!R235*Faktorer!$E$7+'Antall husdyr'!S235*Faktorer!$F$7</f>
        <v>1074585.6000000001</v>
      </c>
      <c r="C171" s="3">
        <f>G171*Faktorer!$B$15</f>
        <v>236118</v>
      </c>
      <c r="D171" s="10">
        <f>H171*Faktorer!$B$29</f>
        <v>523.34613333333323</v>
      </c>
      <c r="E171" s="3">
        <f>G171*Faktorer!$B$22</f>
        <v>158812.39653523563</v>
      </c>
      <c r="F171" s="3">
        <f t="shared" si="2"/>
        <v>1.4700393426685692</v>
      </c>
      <c r="G171" s="23">
        <f>INDEX(Innbyggertall!$E$2:$E$358,MATCH(A171,Innbyggertall!$D$2:$D$358,0))</f>
        <v>2714</v>
      </c>
      <c r="H171" s="3">
        <f>IFERROR(INDEX(Halm!$I$2:$I$272,MATCH(A171,Halm!$J$2:$J$272,0)),0)</f>
        <v>2.7222222222222223</v>
      </c>
    </row>
    <row r="172" spans="1:8" x14ac:dyDescent="0.25">
      <c r="A172" t="s">
        <v>179</v>
      </c>
      <c r="B172" s="3">
        <f>'Antall husdyr'!O247*Faktorer!$B$7+'Antall husdyr'!P247*Faktorer!$C$7+'Antall husdyr'!Q247*Faktorer!$D$7+'Antall husdyr'!R247*Faktorer!$E$7+'Antall husdyr'!S247*Faktorer!$F$7</f>
        <v>905318.40000000014</v>
      </c>
      <c r="C172" s="3">
        <f>G172*Faktorer!$B$15</f>
        <v>185223</v>
      </c>
      <c r="D172" s="10">
        <f>H172*Faktorer!$B$29</f>
        <v>74518.081066666651</v>
      </c>
      <c r="E172" s="3">
        <f>G172*Faktorer!$B$22</f>
        <v>124580.54245523826</v>
      </c>
      <c r="F172" s="3">
        <f t="shared" si="2"/>
        <v>1.289640023521905</v>
      </c>
      <c r="G172" s="23">
        <f>INDEX(Innbyggertall!$E$2:$E$358,MATCH(A172,Innbyggertall!$D$2:$D$358,0))</f>
        <v>2129</v>
      </c>
      <c r="H172" s="3">
        <f>IFERROR(INDEX(Halm!$I$2:$I$272,MATCH(A172,Halm!$J$2:$J$272,0)),0)</f>
        <v>387.61111111111109</v>
      </c>
    </row>
    <row r="173" spans="1:8" x14ac:dyDescent="0.25">
      <c r="A173" t="s">
        <v>180</v>
      </c>
      <c r="B173" s="3">
        <f>'Antall husdyr'!O259*Faktorer!$B$7+'Antall husdyr'!P259*Faktorer!$C$7+'Antall husdyr'!Q259*Faktorer!$D$7+'Antall husdyr'!R259*Faktorer!$E$7+'Antall husdyr'!S259*Faktorer!$F$7</f>
        <v>784953.60000000009</v>
      </c>
      <c r="C173" s="3">
        <f>G173*Faktorer!$B$15</f>
        <v>172695</v>
      </c>
      <c r="D173" s="10">
        <f>H173*Faktorer!$B$29</f>
        <v>0</v>
      </c>
      <c r="E173" s="3">
        <f>G173*Faktorer!$B$22</f>
        <v>116154.23991246968</v>
      </c>
      <c r="F173" s="3">
        <f t="shared" si="2"/>
        <v>1.0738028399124697</v>
      </c>
      <c r="G173" s="23">
        <f>INDEX(Innbyggertall!$E$2:$E$358,MATCH(A173,Innbyggertall!$D$2:$D$358,0))</f>
        <v>1985</v>
      </c>
      <c r="H173" s="3">
        <f>IFERROR(INDEX(Halm!$I$2:$I$272,MATCH(A173,Halm!$J$2:$J$272,0)),0)</f>
        <v>0</v>
      </c>
    </row>
    <row r="174" spans="1:8" x14ac:dyDescent="0.25">
      <c r="A174" t="s">
        <v>181</v>
      </c>
      <c r="B174" s="3">
        <f>'Antall husdyr'!O241*Faktorer!$B$7+'Antall husdyr'!P241*Faktorer!$C$7+'Antall husdyr'!Q241*Faktorer!$D$7+'Antall husdyr'!R241*Faktorer!$E$7+'Antall husdyr'!S241*Faktorer!$F$7</f>
        <v>498960.00000000012</v>
      </c>
      <c r="C174" s="3">
        <f>G174*Faktorer!$B$15</f>
        <v>4071339</v>
      </c>
      <c r="D174" s="10">
        <f>H174*Faktorer!$B$29</f>
        <v>687740.9023999999</v>
      </c>
      <c r="E174" s="3">
        <f>G174*Faktorer!$B$22</f>
        <v>2738372.778430148</v>
      </c>
      <c r="F174" s="3">
        <f t="shared" si="2"/>
        <v>7.9964126808301481</v>
      </c>
      <c r="G174" s="23">
        <f>INDEX(Innbyggertall!$E$2:$E$358,MATCH(A174,Innbyggertall!$D$2:$D$358,0))</f>
        <v>46797</v>
      </c>
      <c r="H174" s="3">
        <f>IFERROR(INDEX(Halm!$I$2:$I$272,MATCH(A174,Halm!$J$2:$J$272,0)),0)</f>
        <v>3577.3333333333335</v>
      </c>
    </row>
    <row r="175" spans="1:8" x14ac:dyDescent="0.25">
      <c r="A175" t="s">
        <v>182</v>
      </c>
      <c r="B175" s="3">
        <f>'Antall husdyr'!O99*Faktorer!$B$7+'Antall husdyr'!P99*Faktorer!$C$7+'Antall husdyr'!Q99*Faktorer!$D$7+'Antall husdyr'!R99*Faktorer!$E$7+'Antall husdyr'!S99*Faktorer!$F$7</f>
        <v>7429168.080000001</v>
      </c>
      <c r="C175" s="3">
        <f>G175*Faktorer!$B$15</f>
        <v>681732</v>
      </c>
      <c r="D175" s="10">
        <f>H175*Faktorer!$B$29</f>
        <v>5909229.3578666653</v>
      </c>
      <c r="E175" s="3">
        <f>G175*Faktorer!$B$22</f>
        <v>458531.29670232366</v>
      </c>
      <c r="F175" s="3">
        <f t="shared" si="2"/>
        <v>14.478660734568988</v>
      </c>
      <c r="G175" s="23">
        <f>INDEX(Innbyggertall!$E$2:$E$358,MATCH(A175,Innbyggertall!$D$2:$D$358,0))</f>
        <v>7836</v>
      </c>
      <c r="H175" s="3">
        <f>IFERROR(INDEX(Halm!$I$2:$I$272,MATCH(A175,Halm!$J$2:$J$272,0)),0)</f>
        <v>30737.277777777777</v>
      </c>
    </row>
    <row r="176" spans="1:8" x14ac:dyDescent="0.25">
      <c r="A176" t="s">
        <v>183</v>
      </c>
      <c r="B176" s="3">
        <f>'Antall husdyr'!O199*Faktorer!$B$7+'Antall husdyr'!P199*Faktorer!$C$7+'Antall husdyr'!Q199*Faktorer!$D$7+'Antall husdyr'!R199*Faktorer!$E$7+'Antall husdyr'!S199*Faktorer!$F$7</f>
        <v>1643912.6400000001</v>
      </c>
      <c r="C176" s="3">
        <f>G176*Faktorer!$B$15</f>
        <v>1275594</v>
      </c>
      <c r="D176" s="10">
        <f>H176*Faktorer!$B$29</f>
        <v>1358659.9647999997</v>
      </c>
      <c r="E176" s="3">
        <f>G176*Faktorer!$B$22</f>
        <v>857961.4436255066</v>
      </c>
      <c r="F176" s="3">
        <f t="shared" si="2"/>
        <v>5.1361280484255065</v>
      </c>
      <c r="G176" s="23">
        <f>INDEX(Innbyggertall!$E$2:$E$358,MATCH(A176,Innbyggertall!$D$2:$D$358,0))</f>
        <v>14662</v>
      </c>
      <c r="H176" s="3">
        <f>IFERROR(INDEX(Halm!$I$2:$I$272,MATCH(A176,Halm!$J$2:$J$272,0)),0)</f>
        <v>7067.166666666667</v>
      </c>
    </row>
    <row r="177" spans="1:8" x14ac:dyDescent="0.25">
      <c r="A177" t="s">
        <v>184</v>
      </c>
      <c r="B177" s="3">
        <f>'Antall husdyr'!O185*Faktorer!$B$7+'Antall husdyr'!P185*Faktorer!$C$7+'Antall husdyr'!Q185*Faktorer!$D$7+'Antall husdyr'!R185*Faktorer!$E$7+'Antall husdyr'!S185*Faktorer!$F$7</f>
        <v>2538913.2000000002</v>
      </c>
      <c r="C177" s="3">
        <f>G177*Faktorer!$B$15</f>
        <v>316593</v>
      </c>
      <c r="D177" s="10">
        <f>H177*Faktorer!$B$29</f>
        <v>6415860.4565333314</v>
      </c>
      <c r="E177" s="3">
        <f>G177*Faktorer!$B$22</f>
        <v>212939.6871745477</v>
      </c>
      <c r="F177" s="3">
        <f t="shared" si="2"/>
        <v>9.4843063437078783</v>
      </c>
      <c r="G177" s="23">
        <f>INDEX(Innbyggertall!$E$2:$E$358,MATCH(A177,Innbyggertall!$D$2:$D$358,0))</f>
        <v>3639</v>
      </c>
      <c r="H177" s="3">
        <f>IFERROR(INDEX(Halm!$I$2:$I$272,MATCH(A177,Halm!$J$2:$J$272,0)),0)</f>
        <v>33372.555555555555</v>
      </c>
    </row>
    <row r="178" spans="1:8" x14ac:dyDescent="0.25">
      <c r="A178" t="s">
        <v>185</v>
      </c>
      <c r="B178" s="3">
        <f>'Antall husdyr'!O270*Faktorer!$B$7+'Antall husdyr'!P270*Faktorer!$C$7+'Antall husdyr'!Q270*Faktorer!$D$7+'Antall husdyr'!R270*Faktorer!$E$7+'Antall husdyr'!S270*Faktorer!$F$7</f>
        <v>691074.60000000009</v>
      </c>
      <c r="C178" s="3">
        <f>G178*Faktorer!$B$15</f>
        <v>143898</v>
      </c>
      <c r="D178" s="10">
        <f>H178*Faktorer!$B$29</f>
        <v>0</v>
      </c>
      <c r="E178" s="3">
        <f>G178*Faktorer!$B$22</f>
        <v>96785.447262078014</v>
      </c>
      <c r="F178" s="3">
        <f t="shared" si="2"/>
        <v>0.93175804726207812</v>
      </c>
      <c r="G178" s="23">
        <f>INDEX(Innbyggertall!$E$2:$E$358,MATCH(A178,Innbyggertall!$D$2:$D$358,0))</f>
        <v>1654</v>
      </c>
      <c r="H178" s="3">
        <f>IFERROR(INDEX(Halm!$I$2:$I$272,MATCH(A178,Halm!$J$2:$J$272,0)),0)</f>
        <v>0</v>
      </c>
    </row>
    <row r="179" spans="1:8" x14ac:dyDescent="0.25">
      <c r="A179" t="s">
        <v>186</v>
      </c>
      <c r="B179" s="3">
        <f>'Antall husdyr'!O46*Faktorer!$B$7+'Antall husdyr'!P46*Faktorer!$C$7+'Antall husdyr'!Q46*Faktorer!$D$7+'Antall husdyr'!R46*Faktorer!$E$7+'Antall husdyr'!S46*Faktorer!$F$7</f>
        <v>8422225.8000000007</v>
      </c>
      <c r="C179" s="3">
        <f>G179*Faktorer!$B$15</f>
        <v>1508580</v>
      </c>
      <c r="D179" s="10">
        <f>H179*Faktorer!$B$29</f>
        <v>7403799.1093333317</v>
      </c>
      <c r="E179" s="3">
        <f>G179*Faktorer!$B$22</f>
        <v>1014667.2645250501</v>
      </c>
      <c r="F179" s="3">
        <f t="shared" si="2"/>
        <v>18.349272173858381</v>
      </c>
      <c r="G179" s="23">
        <f>INDEX(Innbyggertall!$E$2:$E$358,MATCH(A179,Innbyggertall!$D$2:$D$358,0))</f>
        <v>17340</v>
      </c>
      <c r="H179" s="3">
        <f>IFERROR(INDEX(Halm!$I$2:$I$272,MATCH(A179,Halm!$J$2:$J$272,0)),0)</f>
        <v>38511.388888888891</v>
      </c>
    </row>
    <row r="180" spans="1:8" x14ac:dyDescent="0.25">
      <c r="A180" t="s">
        <v>187</v>
      </c>
      <c r="B180" s="3">
        <f>'Antall husdyr'!O164*Faktorer!$B$7+'Antall husdyr'!P164*Faktorer!$C$7+'Antall husdyr'!Q164*Faktorer!$D$7+'Antall husdyr'!R164*Faktorer!$E$7+'Antall husdyr'!S164*Faktorer!$F$7</f>
        <v>2275763.7600000002</v>
      </c>
      <c r="C180" s="3">
        <f>G180*Faktorer!$B$15</f>
        <v>540444</v>
      </c>
      <c r="D180" s="10">
        <f>H180*Faktorer!$B$29</f>
        <v>160.20799999999997</v>
      </c>
      <c r="E180" s="3">
        <f>G180*Faktorer!$B$22</f>
        <v>363501.32913665578</v>
      </c>
      <c r="F180" s="3">
        <f t="shared" si="2"/>
        <v>3.1798692971366562</v>
      </c>
      <c r="G180" s="23">
        <f>INDEX(Innbyggertall!$E$2:$E$358,MATCH(A180,Innbyggertall!$D$2:$D$358,0))</f>
        <v>6212</v>
      </c>
      <c r="H180" s="3">
        <f>IFERROR(INDEX(Halm!$I$2:$I$272,MATCH(A180,Halm!$J$2:$J$272,0)),0)</f>
        <v>0.83333333333333337</v>
      </c>
    </row>
    <row r="181" spans="1:8" x14ac:dyDescent="0.25">
      <c r="A181" t="s">
        <v>188</v>
      </c>
      <c r="B181" s="3">
        <f>'Antall husdyr'!O238*Faktorer!$B$7+'Antall husdyr'!P238*Faktorer!$C$7+'Antall husdyr'!Q238*Faktorer!$D$7+'Antall husdyr'!R238*Faktorer!$E$7+'Antall husdyr'!S238*Faktorer!$F$7</f>
        <v>435974.40000000008</v>
      </c>
      <c r="C181" s="3">
        <f>G181*Faktorer!$B$15</f>
        <v>211062</v>
      </c>
      <c r="D181" s="10">
        <f>H181*Faktorer!$B$29</f>
        <v>208772.38506666661</v>
      </c>
      <c r="E181" s="3">
        <f>G181*Faktorer!$B$22</f>
        <v>141959.79144969847</v>
      </c>
      <c r="F181" s="3">
        <f t="shared" si="2"/>
        <v>0.9977685765163653</v>
      </c>
      <c r="G181" s="23">
        <f>INDEX(Innbyggertall!$E$2:$E$358,MATCH(A181,Innbyggertall!$D$2:$D$358,0))</f>
        <v>2426</v>
      </c>
      <c r="H181" s="3">
        <f>IFERROR(INDEX(Halm!$I$2:$I$272,MATCH(A181,Halm!$J$2:$J$272,0)),0)</f>
        <v>1085.9444444444443</v>
      </c>
    </row>
    <row r="182" spans="1:8" x14ac:dyDescent="0.25">
      <c r="A182" t="s">
        <v>189</v>
      </c>
      <c r="B182" s="3">
        <f>'Antall husdyr'!O24*Faktorer!$B$7+'Antall husdyr'!P24*Faktorer!$C$7+'Antall husdyr'!Q24*Faktorer!$D$7+'Antall husdyr'!R24*Faktorer!$E$7+'Antall husdyr'!S24*Faktorer!$F$7</f>
        <v>11582326.200000003</v>
      </c>
      <c r="C182" s="3">
        <f>G182*Faktorer!$B$15</f>
        <v>533571</v>
      </c>
      <c r="D182" s="10">
        <f>H182*Faktorer!$B$29</f>
        <v>237492.33919999993</v>
      </c>
      <c r="E182" s="3">
        <f>G182*Faktorer!$B$22</f>
        <v>358878.56593610911</v>
      </c>
      <c r="F182" s="3">
        <f t="shared" si="2"/>
        <v>12.712268105136111</v>
      </c>
      <c r="G182" s="23">
        <f>INDEX(Innbyggertall!$E$2:$E$358,MATCH(A182,Innbyggertall!$D$2:$D$358,0))</f>
        <v>6133</v>
      </c>
      <c r="H182" s="3">
        <f>IFERROR(INDEX(Halm!$I$2:$I$272,MATCH(A182,Halm!$J$2:$J$272,0)),0)</f>
        <v>1235.3333333333333</v>
      </c>
    </row>
    <row r="183" spans="1:8" x14ac:dyDescent="0.25">
      <c r="A183" t="s">
        <v>190</v>
      </c>
      <c r="B183" s="3">
        <f>'Antall husdyr'!O239*Faktorer!$B$7+'Antall husdyr'!P239*Faktorer!$C$7+'Antall husdyr'!Q239*Faktorer!$D$7+'Antall husdyr'!R239*Faktorer!$E$7+'Antall husdyr'!S239*Faktorer!$F$7</f>
        <v>1641975.8400000003</v>
      </c>
      <c r="C183" s="3">
        <f>G183*Faktorer!$B$15</f>
        <v>933945</v>
      </c>
      <c r="D183" s="10">
        <f>H183*Faktorer!$B$29</f>
        <v>6102119.7898666654</v>
      </c>
      <c r="E183" s="3">
        <f>G183*Faktorer!$B$22</f>
        <v>628169.15136542171</v>
      </c>
      <c r="F183" s="3">
        <f t="shared" si="2"/>
        <v>9.3062097812320861</v>
      </c>
      <c r="G183" s="23">
        <f>INDEX(Innbyggertall!$E$2:$E$358,MATCH(A183,Innbyggertall!$D$2:$D$358,0))</f>
        <v>10735</v>
      </c>
      <c r="H183" s="3">
        <f>IFERROR(INDEX(Halm!$I$2:$I$272,MATCH(A183,Halm!$J$2:$J$272,0)),0)</f>
        <v>31740.611111111109</v>
      </c>
    </row>
    <row r="184" spans="1:8" x14ac:dyDescent="0.25">
      <c r="A184" t="s">
        <v>191</v>
      </c>
      <c r="B184" s="3">
        <f>'Antall husdyr'!O338*Faktorer!$B$7+'Antall husdyr'!P338*Faktorer!$C$7+'Antall husdyr'!Q338*Faktorer!$D$7+'Antall husdyr'!R338*Faktorer!$E$7+'Antall husdyr'!S338*Faktorer!$F$7</f>
        <v>0</v>
      </c>
      <c r="C184" s="3">
        <f>G184*Faktorer!$B$15</f>
        <v>33060</v>
      </c>
      <c r="D184" s="10">
        <f>H184*Faktorer!$B$29</f>
        <v>0</v>
      </c>
      <c r="E184" s="3">
        <f>G184*Faktorer!$B$22</f>
        <v>22236.0761545282</v>
      </c>
      <c r="F184" s="3">
        <f t="shared" si="2"/>
        <v>5.5296076154528202E-2</v>
      </c>
      <c r="G184" s="23">
        <f>INDEX(Innbyggertall!$E$2:$E$358,MATCH(A184,Innbyggertall!$D$2:$D$358,0))</f>
        <v>380</v>
      </c>
      <c r="H184" s="3">
        <f>IFERROR(INDEX(Halm!$I$2:$I$272,MATCH(A184,Halm!$J$2:$J$272,0)),0)</f>
        <v>0</v>
      </c>
    </row>
    <row r="185" spans="1:8" x14ac:dyDescent="0.25">
      <c r="A185" t="s">
        <v>192</v>
      </c>
      <c r="B185" s="3">
        <f>'Antall husdyr'!O82*Faktorer!$B$7+'Antall husdyr'!P82*Faktorer!$C$7+'Antall husdyr'!Q82*Faktorer!$D$7+'Antall husdyr'!R82*Faktorer!$E$7+'Antall husdyr'!S82*Faktorer!$F$7</f>
        <v>4556157.0000000009</v>
      </c>
      <c r="C185" s="3">
        <f>G185*Faktorer!$B$15</f>
        <v>1263849</v>
      </c>
      <c r="D185" s="10">
        <f>H185*Faktorer!$B$29</f>
        <v>6270797.4527999982</v>
      </c>
      <c r="E185" s="3">
        <f>G185*Faktorer!$B$22</f>
        <v>850061.78499166097</v>
      </c>
      <c r="F185" s="3">
        <f t="shared" si="2"/>
        <v>12.940865237791659</v>
      </c>
      <c r="G185" s="23">
        <f>INDEX(Innbyggertall!$E$2:$E$358,MATCH(A185,Innbyggertall!$D$2:$D$358,0))</f>
        <v>14527</v>
      </c>
      <c r="H185" s="3">
        <f>IFERROR(INDEX(Halm!$I$2:$I$272,MATCH(A185,Halm!$J$2:$J$272,0)),0)</f>
        <v>32618</v>
      </c>
    </row>
    <row r="186" spans="1:8" x14ac:dyDescent="0.25">
      <c r="A186" t="s">
        <v>193</v>
      </c>
      <c r="B186" s="3">
        <f>'Antall husdyr'!O41*Faktorer!$B$7+'Antall husdyr'!P41*Faktorer!$C$7+'Antall husdyr'!Q41*Faktorer!$D$7+'Antall husdyr'!R41*Faktorer!$E$7+'Antall husdyr'!S41*Faktorer!$F$7</f>
        <v>7415007.6000000015</v>
      </c>
      <c r="C186" s="3">
        <f>G186*Faktorer!$B$15</f>
        <v>2822802</v>
      </c>
      <c r="D186" s="10">
        <f>H186*Faktorer!$B$29</f>
        <v>177243.45066666664</v>
      </c>
      <c r="E186" s="3">
        <f>G186*Faktorer!$B$22</f>
        <v>1898609.8076574265</v>
      </c>
      <c r="F186" s="3">
        <f t="shared" si="2"/>
        <v>12.313662858324093</v>
      </c>
      <c r="G186" s="23">
        <f>INDEX(Innbyggertall!$E$2:$E$358,MATCH(A186,Innbyggertall!$D$2:$D$358,0))</f>
        <v>32446</v>
      </c>
      <c r="H186" s="3">
        <f>IFERROR(INDEX(Halm!$I$2:$I$272,MATCH(A186,Halm!$J$2:$J$272,0)),0)</f>
        <v>921.94444444444446</v>
      </c>
    </row>
    <row r="187" spans="1:8" x14ac:dyDescent="0.25">
      <c r="A187" t="s">
        <v>194</v>
      </c>
      <c r="B187" s="3">
        <f>'Antall husdyr'!O348*Faktorer!$B$7+'Antall husdyr'!P348*Faktorer!$C$7+'Antall husdyr'!Q348*Faktorer!$D$7+'Antall husdyr'!R348*Faktorer!$E$7+'Antall husdyr'!S348*Faktorer!$F$7</f>
        <v>0</v>
      </c>
      <c r="C187" s="3">
        <f>G187*Faktorer!$B$15</f>
        <v>85173</v>
      </c>
      <c r="D187" s="10">
        <f>H187*Faktorer!$B$29</f>
        <v>0</v>
      </c>
      <c r="E187" s="3">
        <f>G187*Faktorer!$B$22</f>
        <v>57287.154092850287</v>
      </c>
      <c r="F187" s="3">
        <f t="shared" si="2"/>
        <v>0.14246015409285029</v>
      </c>
      <c r="G187" s="23">
        <f>INDEX(Innbyggertall!$E$2:$E$358,MATCH(A187,Innbyggertall!$D$2:$D$358,0))</f>
        <v>979</v>
      </c>
      <c r="H187" s="3">
        <f>IFERROR(INDEX(Halm!$I$2:$I$272,MATCH(A187,Halm!$J$2:$J$272,0)),0)</f>
        <v>0</v>
      </c>
    </row>
    <row r="188" spans="1:8" x14ac:dyDescent="0.25">
      <c r="A188" t="s">
        <v>195</v>
      </c>
      <c r="B188" s="3">
        <f>'Antall husdyr'!O347*Faktorer!$B$7+'Antall husdyr'!P347*Faktorer!$C$7+'Antall husdyr'!Q347*Faktorer!$D$7+'Antall husdyr'!R347*Faktorer!$E$7+'Antall husdyr'!S347*Faktorer!$F$7</f>
        <v>257286.60000000003</v>
      </c>
      <c r="C188" s="3">
        <f>G188*Faktorer!$B$15</f>
        <v>4457880</v>
      </c>
      <c r="D188" s="10">
        <f>H188*Faktorer!$B$29</f>
        <v>4209443.8389333328</v>
      </c>
      <c r="E188" s="3">
        <f>G188*Faktorer!$B$22</f>
        <v>2998359.3214684869</v>
      </c>
      <c r="F188" s="3">
        <f t="shared" si="2"/>
        <v>11.922969760401818</v>
      </c>
      <c r="G188" s="23">
        <f>INDEX(Innbyggertall!$E$2:$E$358,MATCH(A188,Innbyggertall!$D$2:$D$358,0))</f>
        <v>51240</v>
      </c>
      <c r="H188" s="3">
        <f>IFERROR(INDEX(Halm!$I$2:$I$272,MATCH(A188,Halm!$J$2:$J$272,0)),0)</f>
        <v>21895.722222222223</v>
      </c>
    </row>
    <row r="189" spans="1:8" x14ac:dyDescent="0.25">
      <c r="A189" t="s">
        <v>196</v>
      </c>
      <c r="B189" s="3">
        <f>'Antall husdyr'!O134*Faktorer!$B$7+'Antall husdyr'!P134*Faktorer!$C$7+'Antall husdyr'!Q134*Faktorer!$D$7+'Antall husdyr'!R134*Faktorer!$E$7+'Antall husdyr'!S134*Faktorer!$F$7</f>
        <v>3366322.2000000007</v>
      </c>
      <c r="C189" s="3">
        <f>G189*Faktorer!$B$15</f>
        <v>590034</v>
      </c>
      <c r="D189" s="10">
        <f>H189*Faktorer!$B$29</f>
        <v>662.1930666666666</v>
      </c>
      <c r="E189" s="3">
        <f>G189*Faktorer!$B$22</f>
        <v>396855.44336844806</v>
      </c>
      <c r="F189" s="3">
        <f t="shared" si="2"/>
        <v>4.3538738364351159</v>
      </c>
      <c r="G189" s="23">
        <f>INDEX(Innbyggertall!$E$2:$E$358,MATCH(A189,Innbyggertall!$D$2:$D$358,0))</f>
        <v>6782</v>
      </c>
      <c r="H189" s="3">
        <f>IFERROR(INDEX(Halm!$I$2:$I$272,MATCH(A189,Halm!$J$2:$J$272,0)),0)</f>
        <v>3.4444444444444446</v>
      </c>
    </row>
    <row r="190" spans="1:8" x14ac:dyDescent="0.25">
      <c r="A190" t="s">
        <v>197</v>
      </c>
      <c r="B190" s="3">
        <f>'Antall husdyr'!O323*Faktorer!$B$7+'Antall husdyr'!P323*Faktorer!$C$7+'Antall husdyr'!Q323*Faktorer!$D$7+'Antall husdyr'!R323*Faktorer!$E$7+'Antall husdyr'!S323*Faktorer!$F$7</f>
        <v>0</v>
      </c>
      <c r="C190" s="3">
        <f>G190*Faktorer!$B$15</f>
        <v>97353</v>
      </c>
      <c r="D190" s="10">
        <f>H190*Faktorer!$B$29</f>
        <v>0</v>
      </c>
      <c r="E190" s="3">
        <f>G190*Faktorer!$B$22</f>
        <v>65479.392676097523</v>
      </c>
      <c r="F190" s="3">
        <f t="shared" si="2"/>
        <v>0.1628323926760975</v>
      </c>
      <c r="G190" s="23">
        <f>INDEX(Innbyggertall!$E$2:$E$358,MATCH(A190,Innbyggertall!$D$2:$D$358,0))</f>
        <v>1119</v>
      </c>
      <c r="H190" s="3">
        <f>IFERROR(INDEX(Halm!$I$2:$I$272,MATCH(A190,Halm!$J$2:$J$272,0)),0)</f>
        <v>0</v>
      </c>
    </row>
    <row r="191" spans="1:8" x14ac:dyDescent="0.25">
      <c r="A191" t="s">
        <v>198</v>
      </c>
      <c r="B191" s="3">
        <f>'Antall husdyr'!O22*Faktorer!$B$7+'Antall husdyr'!P22*Faktorer!$C$7+'Antall husdyr'!Q22*Faktorer!$D$7+'Antall husdyr'!R22*Faktorer!$E$7+'Antall husdyr'!S22*Faktorer!$F$7</f>
        <v>12375894.000000002</v>
      </c>
      <c r="C191" s="3">
        <f>G191*Faktorer!$B$15</f>
        <v>1298301</v>
      </c>
      <c r="D191" s="10">
        <f>H191*Faktorer!$B$29</f>
        <v>1649587.0122666664</v>
      </c>
      <c r="E191" s="3">
        <f>G191*Faktorer!$B$22</f>
        <v>873234.11698427459</v>
      </c>
      <c r="F191" s="3">
        <f t="shared" si="2"/>
        <v>16.19701612925094</v>
      </c>
      <c r="G191" s="23">
        <f>INDEX(Innbyggertall!$E$2:$E$358,MATCH(A191,Innbyggertall!$D$2:$D$358,0))</f>
        <v>14923</v>
      </c>
      <c r="H191" s="3">
        <f>IFERROR(INDEX(Halm!$I$2:$I$272,MATCH(A191,Halm!$J$2:$J$272,0)),0)</f>
        <v>8580.4444444444453</v>
      </c>
    </row>
    <row r="192" spans="1:8" x14ac:dyDescent="0.25">
      <c r="A192" t="s">
        <v>199</v>
      </c>
      <c r="B192" s="3">
        <f>'Antall husdyr'!O206*Faktorer!$B$7+'Antall husdyr'!P206*Faktorer!$C$7+'Antall husdyr'!Q206*Faktorer!$D$7+'Antall husdyr'!R206*Faktorer!$E$7+'Antall husdyr'!S206*Faktorer!$F$7</f>
        <v>1430947.2000000002</v>
      </c>
      <c r="C192" s="3">
        <f>G192*Faktorer!$B$15</f>
        <v>70818</v>
      </c>
      <c r="D192" s="10">
        <f>H192*Faktorer!$B$29</f>
        <v>0</v>
      </c>
      <c r="E192" s="3">
        <f>G192*Faktorer!$B$22</f>
        <v>47632.015762594623</v>
      </c>
      <c r="F192" s="3">
        <f t="shared" si="2"/>
        <v>1.5493972157625948</v>
      </c>
      <c r="G192" s="23">
        <f>INDEX(Innbyggertall!$E$2:$E$358,MATCH(A192,Innbyggertall!$D$2:$D$358,0))</f>
        <v>814</v>
      </c>
      <c r="H192" s="3">
        <f>IFERROR(INDEX(Halm!$I$2:$I$272,MATCH(A192,Halm!$J$2:$J$272,0)),0)</f>
        <v>0</v>
      </c>
    </row>
    <row r="193" spans="1:8" x14ac:dyDescent="0.25">
      <c r="A193" t="s">
        <v>200</v>
      </c>
      <c r="B193" s="3">
        <f>'Antall husdyr'!O89*Faktorer!$B$7+'Antall husdyr'!P89*Faktorer!$C$7+'Antall husdyr'!Q89*Faktorer!$D$7+'Antall husdyr'!R89*Faktorer!$E$7+'Antall husdyr'!S89*Faktorer!$F$7</f>
        <v>4353480.6000000015</v>
      </c>
      <c r="C193" s="3">
        <f>G193*Faktorer!$B$15</f>
        <v>1351110</v>
      </c>
      <c r="D193" s="10">
        <f>H193*Faktorer!$B$29</f>
        <v>7244520.3157333322</v>
      </c>
      <c r="E193" s="3">
        <f>G193*Faktorer!$B$22</f>
        <v>908753.3228416394</v>
      </c>
      <c r="F193" s="3">
        <f t="shared" si="2"/>
        <v>13.857864238574972</v>
      </c>
      <c r="G193" s="23">
        <f>INDEX(Innbyggertall!$E$2:$E$358,MATCH(A193,Innbyggertall!$D$2:$D$358,0))</f>
        <v>15530</v>
      </c>
      <c r="H193" s="3">
        <f>IFERROR(INDEX(Halm!$I$2:$I$272,MATCH(A193,Halm!$J$2:$J$272,0)),0)</f>
        <v>37682.888888888891</v>
      </c>
    </row>
    <row r="194" spans="1:8" x14ac:dyDescent="0.25">
      <c r="A194" t="s">
        <v>201</v>
      </c>
      <c r="B194" s="3">
        <f>'Antall husdyr'!O174*Faktorer!$B$7+'Antall husdyr'!P174*Faktorer!$C$7+'Antall husdyr'!Q174*Faktorer!$D$7+'Antall husdyr'!R174*Faktorer!$E$7+'Antall husdyr'!S174*Faktorer!$F$7</f>
        <v>2089267.2000000002</v>
      </c>
      <c r="C194" s="3">
        <f>G194*Faktorer!$B$15</f>
        <v>1871805</v>
      </c>
      <c r="D194" s="10">
        <f>H194*Faktorer!$B$29</f>
        <v>373.81866666666656</v>
      </c>
      <c r="E194" s="3">
        <f>G194*Faktorer!$B$22</f>
        <v>1258971.5222754586</v>
      </c>
      <c r="F194" s="3">
        <f t="shared" si="2"/>
        <v>5.2204175409421252</v>
      </c>
      <c r="G194" s="23">
        <f>INDEX(Innbyggertall!$E$2:$E$358,MATCH(A194,Innbyggertall!$D$2:$D$358,0))</f>
        <v>21515</v>
      </c>
      <c r="H194" s="3">
        <f>IFERROR(INDEX(Halm!$I$2:$I$272,MATCH(A194,Halm!$J$2:$J$272,0)),0)</f>
        <v>1.9444444444444444</v>
      </c>
    </row>
    <row r="195" spans="1:8" x14ac:dyDescent="0.25">
      <c r="A195" t="s">
        <v>202</v>
      </c>
      <c r="B195" s="3">
        <f>'Antall husdyr'!O115*Faktorer!$B$7+'Antall husdyr'!P115*Faktorer!$C$7+'Antall husdyr'!Q115*Faktorer!$D$7+'Antall husdyr'!R115*Faktorer!$E$7+'Antall husdyr'!S115*Faktorer!$F$7</f>
        <v>3539510.5200000005</v>
      </c>
      <c r="C195" s="3">
        <f>G195*Faktorer!$B$15</f>
        <v>2112621</v>
      </c>
      <c r="D195" s="10">
        <f>H195*Faktorer!$B$29</f>
        <v>24254839.687466662</v>
      </c>
      <c r="E195" s="3">
        <f>G195*Faktorer!$B$22</f>
        <v>1420943.7822642324</v>
      </c>
      <c r="F195" s="3">
        <f t="shared" ref="F195:F258" si="3">SUM(B195:E195)/1000000</f>
        <v>31.327914989730896</v>
      </c>
      <c r="G195" s="23">
        <f>INDEX(Innbyggertall!$E$2:$E$358,MATCH(A195,Innbyggertall!$D$2:$D$358,0))</f>
        <v>24283</v>
      </c>
      <c r="H195" s="3">
        <f>IFERROR(INDEX(Halm!$I$2:$I$272,MATCH(A195,Halm!$J$2:$J$272,0)),0)</f>
        <v>126163.27777777778</v>
      </c>
    </row>
    <row r="196" spans="1:8" x14ac:dyDescent="0.25">
      <c r="A196" t="s">
        <v>203</v>
      </c>
      <c r="B196" s="3">
        <f>'Antall husdyr'!O215*Faktorer!$B$7+'Antall husdyr'!P215*Faktorer!$C$7+'Antall husdyr'!Q215*Faktorer!$D$7+'Antall husdyr'!R215*Faktorer!$E$7+'Antall husdyr'!S215*Faktorer!$F$7</f>
        <v>1355904</v>
      </c>
      <c r="C196" s="3">
        <f>G196*Faktorer!$B$15</f>
        <v>287013</v>
      </c>
      <c r="D196" s="10">
        <f>H196*Faktorer!$B$29</f>
        <v>147519.52639999997</v>
      </c>
      <c r="E196" s="3">
        <f>G196*Faktorer!$B$22</f>
        <v>193044.250615233</v>
      </c>
      <c r="F196" s="3">
        <f t="shared" si="3"/>
        <v>1.983480777015233</v>
      </c>
      <c r="G196" s="23">
        <f>INDEX(Innbyggertall!$E$2:$E$358,MATCH(A196,Innbyggertall!$D$2:$D$358,0))</f>
        <v>3299</v>
      </c>
      <c r="H196" s="3">
        <f>IFERROR(INDEX(Halm!$I$2:$I$272,MATCH(A196,Halm!$J$2:$J$272,0)),0)</f>
        <v>767.33333333333337</v>
      </c>
    </row>
    <row r="197" spans="1:8" x14ac:dyDescent="0.25">
      <c r="A197" t="s">
        <v>204</v>
      </c>
      <c r="B197" s="3">
        <f>'Antall husdyr'!O194*Faktorer!$B$7+'Antall husdyr'!P194*Faktorer!$C$7+'Antall husdyr'!Q194*Faktorer!$D$7+'Antall husdyr'!R194*Faktorer!$E$7+'Antall husdyr'!S194*Faktorer!$F$7</f>
        <v>1891082.1600000001</v>
      </c>
      <c r="C197" s="3">
        <f>G197*Faktorer!$B$15</f>
        <v>155121</v>
      </c>
      <c r="D197" s="10">
        <f>H197*Faktorer!$B$29</f>
        <v>320.41599999999994</v>
      </c>
      <c r="E197" s="3">
        <f>G197*Faktorer!$B$22</f>
        <v>104334.00995664153</v>
      </c>
      <c r="F197" s="3">
        <f t="shared" si="3"/>
        <v>2.1508575859566417</v>
      </c>
      <c r="G197" s="23">
        <f>INDEX(Innbyggertall!$E$2:$E$358,MATCH(A197,Innbyggertall!$D$2:$D$358,0))</f>
        <v>1783</v>
      </c>
      <c r="H197" s="3">
        <f>IFERROR(INDEX(Halm!$I$2:$I$272,MATCH(A197,Halm!$J$2:$J$272,0)),0)</f>
        <v>1.6666666666666667</v>
      </c>
    </row>
    <row r="198" spans="1:8" x14ac:dyDescent="0.25">
      <c r="A198" t="s">
        <v>205</v>
      </c>
      <c r="B198" s="3">
        <f>'Antall husdyr'!O345*Faktorer!$B$7+'Antall husdyr'!P345*Faktorer!$C$7+'Antall husdyr'!Q345*Faktorer!$D$7+'Antall husdyr'!R345*Faktorer!$E$7+'Antall husdyr'!S345*Faktorer!$F$7</f>
        <v>0</v>
      </c>
      <c r="C198" s="3">
        <f>G198*Faktorer!$B$15</f>
        <v>1768014</v>
      </c>
      <c r="D198" s="10">
        <f>H198*Faktorer!$B$29</f>
        <v>750243.38346666645</v>
      </c>
      <c r="E198" s="3">
        <f>G198*Faktorer!$B$22</f>
        <v>1189161.9463482162</v>
      </c>
      <c r="F198" s="3">
        <f t="shared" si="3"/>
        <v>3.7074193298148828</v>
      </c>
      <c r="G198" s="23">
        <f>INDEX(Innbyggertall!$E$2:$E$358,MATCH(A198,Innbyggertall!$D$2:$D$358,0))</f>
        <v>20322</v>
      </c>
      <c r="H198" s="3">
        <f>IFERROR(INDEX(Halm!$I$2:$I$272,MATCH(A198,Halm!$J$2:$J$272,0)),0)</f>
        <v>3902.4444444444443</v>
      </c>
    </row>
    <row r="199" spans="1:8" x14ac:dyDescent="0.25">
      <c r="A199" t="s">
        <v>206</v>
      </c>
      <c r="B199" s="3">
        <f>'Antall husdyr'!O315*Faktorer!$B$7+'Antall husdyr'!P315*Faktorer!$C$7+'Antall husdyr'!Q315*Faktorer!$D$7+'Antall husdyr'!R315*Faktorer!$E$7+'Antall husdyr'!S315*Faktorer!$F$7</f>
        <v>148003.20000000001</v>
      </c>
      <c r="C199" s="3">
        <f>G199*Faktorer!$B$15</f>
        <v>125454</v>
      </c>
      <c r="D199" s="10">
        <f>H199*Faktorer!$B$29</f>
        <v>0</v>
      </c>
      <c r="E199" s="3">
        <f>G199*Faktorer!$B$22</f>
        <v>84380.057407446497</v>
      </c>
      <c r="F199" s="3">
        <f t="shared" si="3"/>
        <v>0.35783725740744649</v>
      </c>
      <c r="G199" s="23">
        <f>INDEX(Innbyggertall!$E$2:$E$358,MATCH(A199,Innbyggertall!$D$2:$D$358,0))</f>
        <v>1442</v>
      </c>
      <c r="H199" s="3">
        <f>IFERROR(INDEX(Halm!$I$2:$I$272,MATCH(A199,Halm!$J$2:$J$272,0)),0)</f>
        <v>0</v>
      </c>
    </row>
    <row r="200" spans="1:8" x14ac:dyDescent="0.25">
      <c r="A200" t="s">
        <v>207</v>
      </c>
      <c r="B200" s="3">
        <f>'Antall husdyr'!O276*Faktorer!$B$7+'Antall husdyr'!P276*Faktorer!$C$7+'Antall husdyr'!Q276*Faktorer!$D$7+'Antall husdyr'!R276*Faktorer!$E$7+'Antall husdyr'!S276*Faktorer!$F$7</f>
        <v>490381.20000000007</v>
      </c>
      <c r="C200" s="3">
        <f>G200*Faktorer!$B$15</f>
        <v>2213280</v>
      </c>
      <c r="D200" s="10">
        <f>H200*Faktorer!$B$29</f>
        <v>2116262.235733333</v>
      </c>
      <c r="E200" s="3">
        <f>G200*Faktorer!$B$22</f>
        <v>1488646.7825557827</v>
      </c>
      <c r="F200" s="3">
        <f t="shared" si="3"/>
        <v>6.3085702182891161</v>
      </c>
      <c r="G200" s="23">
        <f>INDEX(Innbyggertall!$E$2:$E$358,MATCH(A200,Innbyggertall!$D$2:$D$358,0))</f>
        <v>25440</v>
      </c>
      <c r="H200" s="3">
        <f>IFERROR(INDEX(Halm!$I$2:$I$272,MATCH(A200,Halm!$J$2:$J$272,0)),0)</f>
        <v>11007.888888888889</v>
      </c>
    </row>
    <row r="201" spans="1:8" x14ac:dyDescent="0.25">
      <c r="A201" t="s">
        <v>208</v>
      </c>
      <c r="B201" s="3">
        <f>'Antall husdyr'!O184*Faktorer!$B$7+'Antall husdyr'!P184*Faktorer!$C$7+'Antall husdyr'!Q184*Faktorer!$D$7+'Antall husdyr'!R184*Faktorer!$E$7+'Antall husdyr'!S184*Faktorer!$F$7</f>
        <v>1886217.6000000006</v>
      </c>
      <c r="C201" s="3">
        <f>G201*Faktorer!$B$15</f>
        <v>570633</v>
      </c>
      <c r="D201" s="10">
        <f>H201*Faktorer!$B$29</f>
        <v>2703905.1797333327</v>
      </c>
      <c r="E201" s="3">
        <f>G201*Faktorer!$B$22</f>
        <v>383806.37762513285</v>
      </c>
      <c r="F201" s="3">
        <f t="shared" si="3"/>
        <v>5.5445621573584667</v>
      </c>
      <c r="G201" s="23">
        <f>INDEX(Innbyggertall!$E$2:$E$358,MATCH(A201,Innbyggertall!$D$2:$D$358,0))</f>
        <v>6559</v>
      </c>
      <c r="H201" s="3">
        <f>IFERROR(INDEX(Halm!$I$2:$I$272,MATCH(A201,Halm!$J$2:$J$272,0)),0)</f>
        <v>14064.555555555555</v>
      </c>
    </row>
    <row r="202" spans="1:8" x14ac:dyDescent="0.25">
      <c r="A202" t="s">
        <v>209</v>
      </c>
      <c r="B202" s="3">
        <f>'Antall husdyr'!O69*Faktorer!$B$7+'Antall husdyr'!P69*Faktorer!$C$7+'Antall husdyr'!Q69*Faktorer!$D$7+'Antall husdyr'!R69*Faktorer!$E$7+'Antall husdyr'!S69*Faktorer!$F$7</f>
        <v>5766441.6000000006</v>
      </c>
      <c r="C202" s="3">
        <f>G202*Faktorer!$B$15</f>
        <v>556887</v>
      </c>
      <c r="D202" s="10">
        <f>H202*Faktorer!$B$29</f>
        <v>63218.076799999981</v>
      </c>
      <c r="E202" s="3">
        <f>G202*Faktorer!$B$22</f>
        <v>374560.85122403951</v>
      </c>
      <c r="F202" s="3">
        <f t="shared" si="3"/>
        <v>6.7611075280240405</v>
      </c>
      <c r="G202" s="23">
        <f>INDEX(Innbyggertall!$E$2:$E$358,MATCH(A202,Innbyggertall!$D$2:$D$358,0))</f>
        <v>6401</v>
      </c>
      <c r="H202" s="3">
        <f>IFERROR(INDEX(Halm!$I$2:$I$272,MATCH(A202,Halm!$J$2:$J$272,0)),0)</f>
        <v>328.83333333333331</v>
      </c>
    </row>
    <row r="203" spans="1:8" x14ac:dyDescent="0.25">
      <c r="A203" t="s">
        <v>210</v>
      </c>
      <c r="B203" s="3">
        <f>'Antall husdyr'!O49*Faktorer!$B$7+'Antall husdyr'!P49*Faktorer!$C$7+'Antall husdyr'!Q49*Faktorer!$D$7+'Antall husdyr'!R49*Faktorer!$E$7+'Antall husdyr'!S49*Faktorer!$F$7</f>
        <v>6855162.6000000006</v>
      </c>
      <c r="C203" s="3">
        <f>G203*Faktorer!$B$15</f>
        <v>486243</v>
      </c>
      <c r="D203" s="10">
        <f>H203*Faktorer!$B$29</f>
        <v>637125.85493333323</v>
      </c>
      <c r="E203" s="3">
        <f>G203*Faktorer!$B$22</f>
        <v>327045.8674412056</v>
      </c>
      <c r="F203" s="3">
        <f t="shared" si="3"/>
        <v>8.3055773223745391</v>
      </c>
      <c r="G203" s="23">
        <f>INDEX(Innbyggertall!$E$2:$E$358,MATCH(A203,Innbyggertall!$D$2:$D$358,0))</f>
        <v>5589</v>
      </c>
      <c r="H203" s="3">
        <f>IFERROR(INDEX(Halm!$I$2:$I$272,MATCH(A203,Halm!$J$2:$J$272,0)),0)</f>
        <v>3314.0555555555557</v>
      </c>
    </row>
    <row r="204" spans="1:8" x14ac:dyDescent="0.25">
      <c r="A204" t="s">
        <v>211</v>
      </c>
      <c r="B204" s="3">
        <f>'Antall husdyr'!O322*Faktorer!$B$7+'Antall husdyr'!P322*Faktorer!$C$7+'Antall husdyr'!Q322*Faktorer!$D$7+'Antall husdyr'!R322*Faktorer!$E$7+'Antall husdyr'!S322*Faktorer!$F$7</f>
        <v>0</v>
      </c>
      <c r="C204" s="3">
        <f>G204*Faktorer!$B$15</f>
        <v>255084</v>
      </c>
      <c r="D204" s="10">
        <f>H204*Faktorer!$B$29</f>
        <v>0</v>
      </c>
      <c r="E204" s="3">
        <f>G204*Faktorer!$B$22</f>
        <v>171568.88232914917</v>
      </c>
      <c r="F204" s="3">
        <f t="shared" si="3"/>
        <v>0.42665288232914916</v>
      </c>
      <c r="G204" s="23">
        <f>INDEX(Innbyggertall!$E$2:$E$358,MATCH(A204,Innbyggertall!$D$2:$D$358,0))</f>
        <v>2932</v>
      </c>
      <c r="H204" s="3">
        <f>IFERROR(INDEX(Halm!$I$2:$I$272,MATCH(A204,Halm!$J$2:$J$272,0)),0)</f>
        <v>0</v>
      </c>
    </row>
    <row r="205" spans="1:8" x14ac:dyDescent="0.25">
      <c r="A205" t="s">
        <v>212</v>
      </c>
      <c r="B205" s="3">
        <f>'Antall husdyr'!O231*Faktorer!$B$7+'Antall husdyr'!P231*Faktorer!$C$7+'Antall husdyr'!Q231*Faktorer!$D$7+'Antall husdyr'!R231*Faktorer!$E$7+'Antall husdyr'!S231*Faktorer!$F$7</f>
        <v>447001.92000000004</v>
      </c>
      <c r="C205" s="3">
        <f>G205*Faktorer!$B$15</f>
        <v>435870</v>
      </c>
      <c r="D205" s="10">
        <f>H205*Faktorer!$B$29</f>
        <v>3753491.8709333325</v>
      </c>
      <c r="E205" s="3">
        <f>G205*Faktorer!$B$22</f>
        <v>293165.10930049024</v>
      </c>
      <c r="F205" s="3">
        <f t="shared" si="3"/>
        <v>4.929528900233823</v>
      </c>
      <c r="G205" s="23">
        <f>INDEX(Innbyggertall!$E$2:$E$358,MATCH(A205,Innbyggertall!$D$2:$D$358,0))</f>
        <v>5010</v>
      </c>
      <c r="H205" s="3">
        <f>IFERROR(INDEX(Halm!$I$2:$I$272,MATCH(A205,Halm!$J$2:$J$272,0)),0)</f>
        <v>19524.055555555555</v>
      </c>
    </row>
    <row r="206" spans="1:8" x14ac:dyDescent="0.25">
      <c r="A206" t="s">
        <v>213</v>
      </c>
      <c r="B206" s="3">
        <f>'Antall husdyr'!O266*Faktorer!$B$7+'Antall husdyr'!P266*Faktorer!$C$7+'Antall husdyr'!Q266*Faktorer!$D$7+'Antall husdyr'!R266*Faktorer!$E$7+'Antall husdyr'!S266*Faktorer!$F$7</f>
        <v>538216.20000000007</v>
      </c>
      <c r="C206" s="3">
        <f>G206*Faktorer!$B$15</f>
        <v>5415315</v>
      </c>
      <c r="D206" s="10">
        <f>H206*Faktorer!$B$29</f>
        <v>6645203.5487999981</v>
      </c>
      <c r="E206" s="3">
        <f>G206*Faktorer!$B$22</f>
        <v>3642327.7901015999</v>
      </c>
      <c r="F206" s="3">
        <f t="shared" si="3"/>
        <v>16.241062538901598</v>
      </c>
      <c r="G206" s="23">
        <f>INDEX(Innbyggertall!$E$2:$E$358,MATCH(A206,Innbyggertall!$D$2:$D$358,0))</f>
        <v>62245</v>
      </c>
      <c r="H206" s="3">
        <f>IFERROR(INDEX(Halm!$I$2:$I$272,MATCH(A206,Halm!$J$2:$J$272,0)),0)</f>
        <v>34565.5</v>
      </c>
    </row>
    <row r="207" spans="1:8" x14ac:dyDescent="0.25">
      <c r="A207" t="s">
        <v>214</v>
      </c>
      <c r="B207" s="3">
        <f>'Antall husdyr'!O51*Faktorer!$B$7+'Antall husdyr'!P51*Faktorer!$C$7+'Antall husdyr'!Q51*Faktorer!$D$7+'Antall husdyr'!R51*Faktorer!$E$7+'Antall husdyr'!S51*Faktorer!$F$7</f>
        <v>6822038.4000000013</v>
      </c>
      <c r="C207" s="3">
        <f>G207*Faktorer!$B$15</f>
        <v>567849</v>
      </c>
      <c r="D207" s="10">
        <f>H207*Faktorer!$B$29</f>
        <v>953408.48853333318</v>
      </c>
      <c r="E207" s="3">
        <f>G207*Faktorer!$B$22</f>
        <v>381933.86594896205</v>
      </c>
      <c r="F207" s="3">
        <f t="shared" si="3"/>
        <v>8.7252297544822959</v>
      </c>
      <c r="G207" s="23">
        <f>INDEX(Innbyggertall!$E$2:$E$358,MATCH(A207,Innbyggertall!$D$2:$D$358,0))</f>
        <v>6527</v>
      </c>
      <c r="H207" s="3">
        <f>IFERROR(INDEX(Halm!$I$2:$I$272,MATCH(A207,Halm!$J$2:$J$272,0)),0)</f>
        <v>4959.2222222222226</v>
      </c>
    </row>
    <row r="208" spans="1:8" x14ac:dyDescent="0.25">
      <c r="A208" t="s">
        <v>215</v>
      </c>
      <c r="B208" s="3">
        <f>'Antall husdyr'!O236*Faktorer!$B$7+'Antall husdyr'!P236*Faktorer!$C$7+'Antall husdyr'!Q236*Faktorer!$D$7+'Antall husdyr'!R236*Faktorer!$E$7+'Antall husdyr'!S236*Faktorer!$F$7</f>
        <v>408310.20000000007</v>
      </c>
      <c r="C208" s="3">
        <f>G208*Faktorer!$B$15</f>
        <v>415164</v>
      </c>
      <c r="D208" s="10">
        <f>H208*Faktorer!$B$29</f>
        <v>106.80533333333331</v>
      </c>
      <c r="E208" s="3">
        <f>G208*Faktorer!$B$22</f>
        <v>279238.30370896996</v>
      </c>
      <c r="F208" s="3">
        <f t="shared" si="3"/>
        <v>1.1028193090423033</v>
      </c>
      <c r="G208" s="23">
        <f>INDEX(Innbyggertall!$E$2:$E$358,MATCH(A208,Innbyggertall!$D$2:$D$358,0))</f>
        <v>4772</v>
      </c>
      <c r="H208" s="3">
        <f>IFERROR(INDEX(Halm!$I$2:$I$272,MATCH(A208,Halm!$J$2:$J$272,0)),0)</f>
        <v>0.55555555555555558</v>
      </c>
    </row>
    <row r="209" spans="1:8" x14ac:dyDescent="0.25">
      <c r="A209" t="s">
        <v>216</v>
      </c>
      <c r="B209" s="3">
        <f>'Antall husdyr'!O183*Faktorer!$B$7+'Antall husdyr'!P183*Faktorer!$C$7+'Antall husdyr'!Q183*Faktorer!$D$7+'Antall husdyr'!R183*Faktorer!$E$7+'Antall husdyr'!S183*Faktorer!$F$7</f>
        <v>1915218.6</v>
      </c>
      <c r="C209" s="3">
        <f>G209*Faktorer!$B$15</f>
        <v>216282</v>
      </c>
      <c r="D209" s="10">
        <f>H209*Faktorer!$B$29</f>
        <v>16950.006399999998</v>
      </c>
      <c r="E209" s="3">
        <f>G209*Faktorer!$B$22</f>
        <v>145470.7508425187</v>
      </c>
      <c r="F209" s="3">
        <f t="shared" si="3"/>
        <v>2.2939213572425188</v>
      </c>
      <c r="G209" s="23">
        <f>INDEX(Innbyggertall!$E$2:$E$358,MATCH(A209,Innbyggertall!$D$2:$D$358,0))</f>
        <v>2486</v>
      </c>
      <c r="H209" s="3">
        <f>IFERROR(INDEX(Halm!$I$2:$I$272,MATCH(A209,Halm!$J$2:$J$272,0)),0)</f>
        <v>88.166666666666671</v>
      </c>
    </row>
    <row r="210" spans="1:8" x14ac:dyDescent="0.25">
      <c r="A210" t="s">
        <v>217</v>
      </c>
      <c r="B210" s="3">
        <f>'Antall husdyr'!O192*Faktorer!$B$7+'Antall husdyr'!P192*Faktorer!$C$7+'Antall husdyr'!Q192*Faktorer!$D$7+'Antall husdyr'!R192*Faktorer!$E$7+'Antall husdyr'!S192*Faktorer!$F$7</f>
        <v>1925932.2000000002</v>
      </c>
      <c r="C210" s="3">
        <f>G210*Faktorer!$B$15</f>
        <v>1133175</v>
      </c>
      <c r="D210" s="10">
        <f>H210*Faktorer!$B$29</f>
        <v>1664454.3146666663</v>
      </c>
      <c r="E210" s="3">
        <f>G210*Faktorer!$B$22</f>
        <v>762170.76819139428</v>
      </c>
      <c r="F210" s="3">
        <f t="shared" si="3"/>
        <v>5.485732282858061</v>
      </c>
      <c r="G210" s="23">
        <f>INDEX(Innbyggertall!$E$2:$E$358,MATCH(A210,Innbyggertall!$D$2:$D$358,0))</f>
        <v>13025</v>
      </c>
      <c r="H210" s="3">
        <f>IFERROR(INDEX(Halm!$I$2:$I$272,MATCH(A210,Halm!$J$2:$J$272,0)),0)</f>
        <v>8657.7777777777774</v>
      </c>
    </row>
    <row r="211" spans="1:8" x14ac:dyDescent="0.25">
      <c r="A211" t="s">
        <v>218</v>
      </c>
      <c r="B211" s="3">
        <f>'Antall husdyr'!O15*Faktorer!$B$7+'Antall husdyr'!P15*Faktorer!$C$7+'Antall husdyr'!Q15*Faktorer!$D$7+'Antall husdyr'!R15*Faktorer!$E$7+'Antall husdyr'!S15*Faktorer!$F$7</f>
        <v>14128528.200000001</v>
      </c>
      <c r="C211" s="3">
        <f>G211*Faktorer!$B$15</f>
        <v>860430</v>
      </c>
      <c r="D211" s="10">
        <f>H211*Faktorer!$B$29</f>
        <v>479780.23786666658</v>
      </c>
      <c r="E211" s="3">
        <f>G211*Faktorer!$B$22</f>
        <v>578723.13991653663</v>
      </c>
      <c r="F211" s="3">
        <f t="shared" si="3"/>
        <v>16.047461577783206</v>
      </c>
      <c r="G211" s="23">
        <f>INDEX(Innbyggertall!$E$2:$E$358,MATCH(A211,Innbyggertall!$D$2:$D$358,0))</f>
        <v>9890</v>
      </c>
      <c r="H211" s="3">
        <f>IFERROR(INDEX(Halm!$I$2:$I$272,MATCH(A211,Halm!$J$2:$J$272,0)),0)</f>
        <v>2495.6111111111113</v>
      </c>
    </row>
    <row r="212" spans="1:8" x14ac:dyDescent="0.25">
      <c r="A212" t="s">
        <v>219</v>
      </c>
      <c r="B212" s="3">
        <f>'Antall husdyr'!O44*Faktorer!$B$7+'Antall husdyr'!P44*Faktorer!$C$7+'Antall husdyr'!Q44*Faktorer!$D$7+'Antall husdyr'!R44*Faktorer!$E$7+'Antall husdyr'!S44*Faktorer!$F$7</f>
        <v>8193587.4000000013</v>
      </c>
      <c r="C212" s="3">
        <f>G212*Faktorer!$B$15</f>
        <v>631272</v>
      </c>
      <c r="D212" s="10">
        <f>H212*Faktorer!$B$29</f>
        <v>68739.912533333321</v>
      </c>
      <c r="E212" s="3">
        <f>G212*Faktorer!$B$22</f>
        <v>424592.02257172798</v>
      </c>
      <c r="F212" s="3">
        <f t="shared" si="3"/>
        <v>9.3181913351050643</v>
      </c>
      <c r="G212" s="23">
        <f>INDEX(Innbyggertall!$E$2:$E$358,MATCH(A212,Innbyggertall!$D$2:$D$358,0))</f>
        <v>7256</v>
      </c>
      <c r="H212" s="3">
        <f>IFERROR(INDEX(Halm!$I$2:$I$272,MATCH(A212,Halm!$J$2:$J$272,0)),0)</f>
        <v>357.55555555555554</v>
      </c>
    </row>
    <row r="213" spans="1:8" x14ac:dyDescent="0.25">
      <c r="A213" t="s">
        <v>220</v>
      </c>
      <c r="B213" s="3">
        <f>'Antall husdyr'!O11*Faktorer!$B$7+'Antall husdyr'!P11*Faktorer!$C$7+'Antall husdyr'!Q11*Faktorer!$D$7+'Antall husdyr'!R11*Faktorer!$E$7+'Antall husdyr'!S11*Faktorer!$F$7</f>
        <v>22004411.399999999</v>
      </c>
      <c r="C213" s="3">
        <f>G213*Faktorer!$B$15</f>
        <v>1626030</v>
      </c>
      <c r="D213" s="10">
        <f>H213*Faktorer!$B$29</f>
        <v>3420323.3141333326</v>
      </c>
      <c r="E213" s="3">
        <f>G213*Faktorer!$B$22</f>
        <v>1093663.8508635054</v>
      </c>
      <c r="F213" s="3">
        <f t="shared" si="3"/>
        <v>28.144428564996836</v>
      </c>
      <c r="G213" s="23">
        <f>INDEX(Innbyggertall!$E$2:$E$358,MATCH(A213,Innbyggertall!$D$2:$D$358,0))</f>
        <v>18690</v>
      </c>
      <c r="H213" s="3">
        <f>IFERROR(INDEX(Halm!$I$2:$I$272,MATCH(A213,Halm!$J$2:$J$272,0)),0)</f>
        <v>17791.055555555555</v>
      </c>
    </row>
    <row r="214" spans="1:8" x14ac:dyDescent="0.25">
      <c r="A214" t="s">
        <v>221</v>
      </c>
      <c r="B214" s="3">
        <f>'Antall husdyr'!O59*Faktorer!$B$7+'Antall husdyr'!P59*Faktorer!$C$7+'Antall husdyr'!Q59*Faktorer!$D$7+'Antall husdyr'!R59*Faktorer!$E$7+'Antall husdyr'!S59*Faktorer!$F$7</f>
        <v>6417446.4000000004</v>
      </c>
      <c r="C214" s="3">
        <f>G214*Faktorer!$B$15</f>
        <v>160428</v>
      </c>
      <c r="D214" s="10">
        <f>H214*Faktorer!$B$29</f>
        <v>0</v>
      </c>
      <c r="E214" s="3">
        <f>G214*Faktorer!$B$22</f>
        <v>107903.48533934211</v>
      </c>
      <c r="F214" s="3">
        <f t="shared" si="3"/>
        <v>6.6857778853393421</v>
      </c>
      <c r="G214" s="23">
        <f>INDEX(Innbyggertall!$E$2:$E$358,MATCH(A214,Innbyggertall!$D$2:$D$358,0))</f>
        <v>1844</v>
      </c>
      <c r="H214" s="3">
        <f>IFERROR(INDEX(Halm!$I$2:$I$272,MATCH(A214,Halm!$J$2:$J$272,0)),0)</f>
        <v>0</v>
      </c>
    </row>
    <row r="215" spans="1:8" x14ac:dyDescent="0.25">
      <c r="A215" t="s">
        <v>222</v>
      </c>
      <c r="B215" s="3">
        <f>'Antall husdyr'!O177*Faktorer!$B$7+'Antall husdyr'!P177*Faktorer!$C$7+'Antall husdyr'!Q177*Faktorer!$D$7+'Antall husdyr'!R177*Faktorer!$E$7+'Antall husdyr'!S177*Faktorer!$F$7</f>
        <v>2204812.8000000003</v>
      </c>
      <c r="C215" s="3">
        <f>G215*Faktorer!$B$15</f>
        <v>78648</v>
      </c>
      <c r="D215" s="10">
        <f>H215*Faktorer!$B$29</f>
        <v>49632.438399999992</v>
      </c>
      <c r="E215" s="3">
        <f>G215*Faktorer!$B$22</f>
        <v>52898.454851824987</v>
      </c>
      <c r="F215" s="3">
        <f t="shared" si="3"/>
        <v>2.385991693251825</v>
      </c>
      <c r="G215" s="23">
        <f>INDEX(Innbyggertall!$E$2:$E$358,MATCH(A215,Innbyggertall!$D$2:$D$358,0))</f>
        <v>904</v>
      </c>
      <c r="H215" s="3">
        <f>IFERROR(INDEX(Halm!$I$2:$I$272,MATCH(A215,Halm!$J$2:$J$272,0)),0)</f>
        <v>258.16666666666669</v>
      </c>
    </row>
    <row r="216" spans="1:8" x14ac:dyDescent="0.25">
      <c r="A216" t="s">
        <v>223</v>
      </c>
      <c r="B216" s="3">
        <f>'Antall husdyr'!O304*Faktorer!$B$7+'Antall husdyr'!P304*Faktorer!$C$7+'Antall husdyr'!Q304*Faktorer!$D$7+'Antall husdyr'!R304*Faktorer!$E$7+'Antall husdyr'!S304*Faktorer!$F$7</f>
        <v>80784.000000000015</v>
      </c>
      <c r="C216" s="3">
        <f>G216*Faktorer!$B$15</f>
        <v>61686219</v>
      </c>
      <c r="D216" s="10">
        <f>H216*Faktorer!$B$29</f>
        <v>734895.45706666657</v>
      </c>
      <c r="E216" s="3">
        <f>G216*Faktorer!$B$22</f>
        <v>41490001.916784771</v>
      </c>
      <c r="F216" s="3">
        <f t="shared" si="3"/>
        <v>103.99190037385145</v>
      </c>
      <c r="G216" s="23">
        <f>INDEX(Innbyggertall!$E$2:$E$358,MATCH(A216,Innbyggertall!$D$2:$D$358,0))</f>
        <v>709037</v>
      </c>
      <c r="H216" s="3">
        <f>IFERROR(INDEX(Halm!$I$2:$I$272,MATCH(A216,Halm!$J$2:$J$272,0)),0)</f>
        <v>3822.6111111111113</v>
      </c>
    </row>
    <row r="217" spans="1:8" x14ac:dyDescent="0.25">
      <c r="A217" t="s">
        <v>224</v>
      </c>
      <c r="B217" s="3">
        <f>'Antall husdyr'!O128*Faktorer!$B$7+'Antall husdyr'!P128*Faktorer!$C$7+'Antall husdyr'!Q128*Faktorer!$D$7+'Antall husdyr'!R128*Faktorer!$E$7+'Antall husdyr'!S128*Faktorer!$F$7</f>
        <v>3209481.0000000009</v>
      </c>
      <c r="C217" s="3">
        <f>G217*Faktorer!$B$15</f>
        <v>709224</v>
      </c>
      <c r="D217" s="10">
        <f>H217*Faktorer!$B$29</f>
        <v>85.44426666666665</v>
      </c>
      <c r="E217" s="3">
        <f>G217*Faktorer!$B$22</f>
        <v>477022.34950451023</v>
      </c>
      <c r="F217" s="3">
        <f t="shared" si="3"/>
        <v>4.395812793771178</v>
      </c>
      <c r="G217" s="23">
        <f>INDEX(Innbyggertall!$E$2:$E$358,MATCH(A217,Innbyggertall!$D$2:$D$358,0))</f>
        <v>8152</v>
      </c>
      <c r="H217" s="3">
        <f>IFERROR(INDEX(Halm!$I$2:$I$272,MATCH(A217,Halm!$J$2:$J$272,0)),0)</f>
        <v>0.44444444444444442</v>
      </c>
    </row>
    <row r="218" spans="1:8" x14ac:dyDescent="0.25">
      <c r="A218" t="s">
        <v>225</v>
      </c>
      <c r="B218" s="3">
        <f>'Antall husdyr'!O30*Faktorer!$B$7+'Antall husdyr'!P30*Faktorer!$C$7+'Antall husdyr'!Q30*Faktorer!$D$7+'Antall husdyr'!R30*Faktorer!$E$7+'Antall husdyr'!S30*Faktorer!$F$7</f>
        <v>10469891.880000003</v>
      </c>
      <c r="C218" s="3">
        <f>G218*Faktorer!$B$15</f>
        <v>336951</v>
      </c>
      <c r="D218" s="10">
        <f>H218*Faktorer!$B$29</f>
        <v>3342248.6154666659</v>
      </c>
      <c r="E218" s="3">
        <f>G218*Faktorer!$B$22</f>
        <v>226632.42880654664</v>
      </c>
      <c r="F218" s="3">
        <f t="shared" si="3"/>
        <v>14.375723924273215</v>
      </c>
      <c r="G218" s="23">
        <f>INDEX(Innbyggertall!$E$2:$E$358,MATCH(A218,Innbyggertall!$D$2:$D$358,0))</f>
        <v>3873</v>
      </c>
      <c r="H218" s="3">
        <f>IFERROR(INDEX(Halm!$I$2:$I$272,MATCH(A218,Halm!$J$2:$J$272,0)),0)</f>
        <v>17384.944444444445</v>
      </c>
    </row>
    <row r="219" spans="1:8" x14ac:dyDescent="0.25">
      <c r="A219" t="s">
        <v>226</v>
      </c>
      <c r="B219" s="3">
        <f>'Antall husdyr'!O264*Faktorer!$B$7+'Antall husdyr'!P264*Faktorer!$C$7+'Antall husdyr'!Q264*Faktorer!$D$7+'Antall husdyr'!R264*Faktorer!$E$7+'Antall husdyr'!S264*Faktorer!$F$7</f>
        <v>729192.60000000009</v>
      </c>
      <c r="C219" s="3">
        <f>G219*Faktorer!$B$15</f>
        <v>336081</v>
      </c>
      <c r="D219" s="10">
        <f>H219*Faktorer!$B$29</f>
        <v>1003.9701333333331</v>
      </c>
      <c r="E219" s="3">
        <f>G219*Faktorer!$B$22</f>
        <v>226047.26890774327</v>
      </c>
      <c r="F219" s="3">
        <f t="shared" si="3"/>
        <v>1.2923248390410766</v>
      </c>
      <c r="G219" s="23">
        <f>INDEX(Innbyggertall!$E$2:$E$358,MATCH(A219,Innbyggertall!$D$2:$D$358,0))</f>
        <v>3863</v>
      </c>
      <c r="H219" s="3">
        <f>IFERROR(INDEX(Halm!$I$2:$I$272,MATCH(A219,Halm!$J$2:$J$272,0)),0)</f>
        <v>5.2222222222222223</v>
      </c>
    </row>
    <row r="220" spans="1:8" x14ac:dyDescent="0.25">
      <c r="A220" t="s">
        <v>227</v>
      </c>
      <c r="B220" s="3">
        <f>'Antall husdyr'!O245*Faktorer!$B$7+'Antall husdyr'!P245*Faktorer!$C$7+'Antall husdyr'!Q245*Faktorer!$D$7+'Antall husdyr'!R245*Faktorer!$E$7+'Antall husdyr'!S245*Faktorer!$F$7</f>
        <v>402746.88000000006</v>
      </c>
      <c r="C220" s="3">
        <f>G220*Faktorer!$B$15</f>
        <v>3223872</v>
      </c>
      <c r="D220" s="10">
        <f>H220*Faktorer!$B$29</f>
        <v>221962.84373333331</v>
      </c>
      <c r="E220" s="3">
        <f>G220*Faktorer!$B$22</f>
        <v>2168368.5210057818</v>
      </c>
      <c r="F220" s="3">
        <f t="shared" si="3"/>
        <v>6.0169502447391157</v>
      </c>
      <c r="G220" s="23">
        <f>INDEX(Innbyggertall!$E$2:$E$358,MATCH(A220,Innbyggertall!$D$2:$D$358,0))</f>
        <v>37056</v>
      </c>
      <c r="H220" s="3">
        <f>IFERROR(INDEX(Halm!$I$2:$I$272,MATCH(A220,Halm!$J$2:$J$272,0)),0)</f>
        <v>1154.5555555555557</v>
      </c>
    </row>
    <row r="221" spans="1:8" x14ac:dyDescent="0.25">
      <c r="A221" t="s">
        <v>228</v>
      </c>
      <c r="B221" s="3">
        <f>'Antall husdyr'!O307*Faktorer!$B$7+'Antall husdyr'!P307*Faktorer!$C$7+'Antall husdyr'!Q307*Faktorer!$D$7+'Antall husdyr'!R307*Faktorer!$E$7+'Antall husdyr'!S307*Faktorer!$F$7</f>
        <v>1068242.4000000001</v>
      </c>
      <c r="C221" s="3">
        <f>G221*Faktorer!$B$15</f>
        <v>37323</v>
      </c>
      <c r="D221" s="10">
        <f>H221*Faktorer!$B$29</f>
        <v>0</v>
      </c>
      <c r="E221" s="3">
        <f>G221*Faktorer!$B$22</f>
        <v>25103.359658664733</v>
      </c>
      <c r="F221" s="3">
        <f t="shared" si="3"/>
        <v>1.1306687596586649</v>
      </c>
      <c r="G221" s="23">
        <f>INDEX(Innbyggertall!$E$2:$E$358,MATCH(A221,Innbyggertall!$D$2:$D$358,0))</f>
        <v>429</v>
      </c>
      <c r="H221" s="3">
        <f>IFERROR(INDEX(Halm!$I$2:$I$272,MATCH(A221,Halm!$J$2:$J$272,0)),0)</f>
        <v>0</v>
      </c>
    </row>
    <row r="222" spans="1:8" x14ac:dyDescent="0.25">
      <c r="A222" t="s">
        <v>229</v>
      </c>
      <c r="B222" s="3">
        <f>'Antall husdyr'!O63*Faktorer!$B$7+'Antall husdyr'!P63*Faktorer!$C$7+'Antall husdyr'!Q63*Faktorer!$D$7+'Antall husdyr'!R63*Faktorer!$E$7+'Antall husdyr'!S63*Faktorer!$F$7</f>
        <v>6676973.7600000016</v>
      </c>
      <c r="C222" s="3">
        <f>G222*Faktorer!$B$15</f>
        <v>728277</v>
      </c>
      <c r="D222" s="10">
        <f>H222*Faktorer!$B$29</f>
        <v>19326724.121599995</v>
      </c>
      <c r="E222" s="3">
        <f>G222*Faktorer!$B$22</f>
        <v>489837.35128830414</v>
      </c>
      <c r="F222" s="3">
        <f t="shared" si="3"/>
        <v>27.221812232888301</v>
      </c>
      <c r="G222" s="23">
        <f>INDEX(Innbyggertall!$E$2:$E$358,MATCH(A222,Innbyggertall!$D$2:$D$358,0))</f>
        <v>8371</v>
      </c>
      <c r="H222" s="3">
        <f>IFERROR(INDEX(Halm!$I$2:$I$272,MATCH(A222,Halm!$J$2:$J$272,0)),0)</f>
        <v>100529.33333333333</v>
      </c>
    </row>
    <row r="223" spans="1:8" x14ac:dyDescent="0.25">
      <c r="A223" t="s">
        <v>230</v>
      </c>
      <c r="B223" s="3">
        <f>'Antall husdyr'!O103*Faktorer!$B$7+'Antall husdyr'!P103*Faktorer!$C$7+'Antall husdyr'!Q103*Faktorer!$D$7+'Antall husdyr'!R103*Faktorer!$E$7+'Antall husdyr'!S103*Faktorer!$F$7</f>
        <v>3840139.5600000005</v>
      </c>
      <c r="C223" s="3">
        <f>G223*Faktorer!$B$15</f>
        <v>2260260</v>
      </c>
      <c r="D223" s="10">
        <f>H223*Faktorer!$B$29</f>
        <v>19459.931733333331</v>
      </c>
      <c r="E223" s="3">
        <f>G223*Faktorer!$B$22</f>
        <v>1520245.417091165</v>
      </c>
      <c r="F223" s="3">
        <f t="shared" si="3"/>
        <v>7.6401049088244983</v>
      </c>
      <c r="G223" s="23">
        <f>INDEX(Innbyggertall!$E$2:$E$358,MATCH(A223,Innbyggertall!$D$2:$D$358,0))</f>
        <v>25980</v>
      </c>
      <c r="H223" s="3">
        <f>IFERROR(INDEX(Halm!$I$2:$I$272,MATCH(A223,Halm!$J$2:$J$272,0)),0)</f>
        <v>101.22222222222223</v>
      </c>
    </row>
    <row r="224" spans="1:8" x14ac:dyDescent="0.25">
      <c r="A224" t="s">
        <v>231</v>
      </c>
      <c r="B224" s="3">
        <f>'Antall husdyr'!O122*Faktorer!$B$7+'Antall husdyr'!P122*Faktorer!$C$7+'Antall husdyr'!Q122*Faktorer!$D$7+'Antall husdyr'!R122*Faktorer!$E$7+'Antall husdyr'!S122*Faktorer!$F$7</f>
        <v>4464238.5600000005</v>
      </c>
      <c r="C224" s="3">
        <f>G224*Faktorer!$B$15</f>
        <v>1015377</v>
      </c>
      <c r="D224" s="10">
        <f>H224*Faktorer!$B$29</f>
        <v>334834.71999999991</v>
      </c>
      <c r="E224" s="3">
        <f>G224*Faktorer!$B$22</f>
        <v>682940.11789341748</v>
      </c>
      <c r="F224" s="3">
        <f t="shared" si="3"/>
        <v>6.497390397893418</v>
      </c>
      <c r="G224" s="23">
        <f>INDEX(Innbyggertall!$E$2:$E$358,MATCH(A224,Innbyggertall!$D$2:$D$358,0))</f>
        <v>11671</v>
      </c>
      <c r="H224" s="3">
        <f>IFERROR(INDEX(Halm!$I$2:$I$272,MATCH(A224,Halm!$J$2:$J$272,0)),0)</f>
        <v>1741.6666666666667</v>
      </c>
    </row>
    <row r="225" spans="1:8" x14ac:dyDescent="0.25">
      <c r="A225" t="s">
        <v>232</v>
      </c>
      <c r="B225" s="3">
        <f>'Antall husdyr'!O68*Faktorer!$B$7+'Antall husdyr'!P68*Faktorer!$C$7+'Antall husdyr'!Q68*Faktorer!$D$7+'Antall husdyr'!R68*Faktorer!$E$7+'Antall husdyr'!S68*Faktorer!$F$7</f>
        <v>5858815.8000000007</v>
      </c>
      <c r="C225" s="3">
        <f>G225*Faktorer!$B$15</f>
        <v>613002</v>
      </c>
      <c r="D225" s="10">
        <f>H225*Faktorer!$B$29</f>
        <v>349477.73119999992</v>
      </c>
      <c r="E225" s="3">
        <f>G225*Faktorer!$B$22</f>
        <v>412303.6646968571</v>
      </c>
      <c r="F225" s="3">
        <f t="shared" si="3"/>
        <v>7.2335991958968586</v>
      </c>
      <c r="G225" s="23">
        <f>INDEX(Innbyggertall!$E$2:$E$358,MATCH(A225,Innbyggertall!$D$2:$D$358,0))</f>
        <v>7046</v>
      </c>
      <c r="H225" s="3">
        <f>IFERROR(INDEX(Halm!$I$2:$I$272,MATCH(A225,Halm!$J$2:$J$272,0)),0)</f>
        <v>1817.8333333333333</v>
      </c>
    </row>
    <row r="226" spans="1:8" x14ac:dyDescent="0.25">
      <c r="A226" t="s">
        <v>233</v>
      </c>
      <c r="B226" s="3">
        <f>'Antall husdyr'!O138*Faktorer!$B$7+'Antall husdyr'!P138*Faktorer!$C$7+'Antall husdyr'!Q138*Faktorer!$D$7+'Antall husdyr'!R138*Faktorer!$E$7+'Antall husdyr'!S138*Faktorer!$F$7</f>
        <v>3271835.4000000004</v>
      </c>
      <c r="C226" s="3">
        <f>G226*Faktorer!$B$15</f>
        <v>153903</v>
      </c>
      <c r="D226" s="10">
        <f>H226*Faktorer!$B$29</f>
        <v>669274.26026666653</v>
      </c>
      <c r="E226" s="3">
        <f>G226*Faktorer!$B$22</f>
        <v>103514.78609831681</v>
      </c>
      <c r="F226" s="3">
        <f t="shared" si="3"/>
        <v>4.1985274463649835</v>
      </c>
      <c r="G226" s="23">
        <f>INDEX(Innbyggertall!$E$2:$E$358,MATCH(A226,Innbyggertall!$D$2:$D$358,0))</f>
        <v>1769</v>
      </c>
      <c r="H226" s="3">
        <f>IFERROR(INDEX(Halm!$I$2:$I$272,MATCH(A226,Halm!$J$2:$J$272,0)),0)</f>
        <v>3481.2777777777778</v>
      </c>
    </row>
    <row r="227" spans="1:8" x14ac:dyDescent="0.25">
      <c r="A227" t="s">
        <v>234</v>
      </c>
      <c r="B227" s="3">
        <f>'Antall husdyr'!O74*Faktorer!$B$7+'Antall husdyr'!P74*Faktorer!$C$7+'Antall husdyr'!Q74*Faktorer!$D$7+'Antall husdyr'!R74*Faktorer!$E$7+'Antall husdyr'!S74*Faktorer!$F$7</f>
        <v>5479956.0000000009</v>
      </c>
      <c r="C227" s="3">
        <f>G227*Faktorer!$B$15</f>
        <v>215847</v>
      </c>
      <c r="D227" s="10">
        <f>H227*Faktorer!$B$29</f>
        <v>285928.55786666664</v>
      </c>
      <c r="E227" s="3">
        <f>G227*Faktorer!$B$22</f>
        <v>145178.17089311703</v>
      </c>
      <c r="F227" s="3">
        <f t="shared" si="3"/>
        <v>6.1269097287597845</v>
      </c>
      <c r="G227" s="23">
        <f>INDEX(Innbyggertall!$E$2:$E$358,MATCH(A227,Innbyggertall!$D$2:$D$358,0))</f>
        <v>2481</v>
      </c>
      <c r="H227" s="3">
        <f>IFERROR(INDEX(Halm!$I$2:$I$272,MATCH(A227,Halm!$J$2:$J$272,0)),0)</f>
        <v>1487.2777777777778</v>
      </c>
    </row>
    <row r="228" spans="1:8" x14ac:dyDescent="0.25">
      <c r="A228" t="s">
        <v>235</v>
      </c>
      <c r="B228" s="3">
        <f>'Antall husdyr'!O57*Faktorer!$B$7+'Antall husdyr'!P57*Faktorer!$C$7+'Antall husdyr'!Q57*Faktorer!$D$7+'Antall husdyr'!R57*Faktorer!$E$7+'Antall husdyr'!S57*Faktorer!$F$7</f>
        <v>6564242.4000000022</v>
      </c>
      <c r="C228" s="3">
        <f>G228*Faktorer!$B$15</f>
        <v>170259</v>
      </c>
      <c r="D228" s="10">
        <f>H228*Faktorer!$B$29</f>
        <v>20730.915199999996</v>
      </c>
      <c r="E228" s="3">
        <f>G228*Faktorer!$B$22</f>
        <v>114515.79219582024</v>
      </c>
      <c r="F228" s="3">
        <f t="shared" si="3"/>
        <v>6.8697481073958224</v>
      </c>
      <c r="G228" s="23">
        <f>INDEX(Innbyggertall!$E$2:$E$358,MATCH(A228,Innbyggertall!$D$2:$D$358,0))</f>
        <v>1957</v>
      </c>
      <c r="H228" s="3">
        <f>IFERROR(INDEX(Halm!$I$2:$I$272,MATCH(A228,Halm!$J$2:$J$272,0)),0)</f>
        <v>107.83333333333333</v>
      </c>
    </row>
    <row r="229" spans="1:8" x14ac:dyDescent="0.25">
      <c r="A229" t="s">
        <v>236</v>
      </c>
      <c r="B229" s="3">
        <f>'Antall husdyr'!O34*Faktorer!$B$7+'Antall husdyr'!P34*Faktorer!$C$7+'Antall husdyr'!Q34*Faktorer!$D$7+'Antall husdyr'!R34*Faktorer!$E$7+'Antall husdyr'!S34*Faktorer!$F$7</f>
        <v>9182793.9600000028</v>
      </c>
      <c r="C229" s="3">
        <f>G229*Faktorer!$B$15</f>
        <v>384192</v>
      </c>
      <c r="D229" s="10">
        <f>H229*Faktorer!$B$29</f>
        <v>402111.39946666663</v>
      </c>
      <c r="E229" s="3">
        <f>G229*Faktorer!$B$22</f>
        <v>258406.61131156984</v>
      </c>
      <c r="F229" s="3">
        <f t="shared" si="3"/>
        <v>10.22750397077824</v>
      </c>
      <c r="G229" s="23">
        <f>INDEX(Innbyggertall!$E$2:$E$358,MATCH(A229,Innbyggertall!$D$2:$D$358,0))</f>
        <v>4416</v>
      </c>
      <c r="H229" s="3">
        <f>IFERROR(INDEX(Halm!$I$2:$I$272,MATCH(A229,Halm!$J$2:$J$272,0)),0)</f>
        <v>2091.6111111111113</v>
      </c>
    </row>
    <row r="230" spans="1:8" x14ac:dyDescent="0.25">
      <c r="A230" t="s">
        <v>237</v>
      </c>
      <c r="B230" s="3">
        <f>'Antall husdyr'!O121*Faktorer!$B$7+'Antall husdyr'!P121*Faktorer!$C$7+'Antall husdyr'!Q121*Faktorer!$D$7+'Antall husdyr'!R121*Faktorer!$E$7+'Antall husdyr'!S121*Faktorer!$F$7</f>
        <v>5172718.2000000011</v>
      </c>
      <c r="C230" s="3">
        <f>G230*Faktorer!$B$15</f>
        <v>2735628</v>
      </c>
      <c r="D230" s="10">
        <f>H230*Faktorer!$B$29</f>
        <v>11037305.868799997</v>
      </c>
      <c r="E230" s="3">
        <f>G230*Faktorer!$B$22</f>
        <v>1839976.7857973282</v>
      </c>
      <c r="F230" s="3">
        <f t="shared" si="3"/>
        <v>20.785628854597327</v>
      </c>
      <c r="G230" s="23">
        <f>INDEX(Innbyggertall!$E$2:$E$358,MATCH(A230,Innbyggertall!$D$2:$D$358,0))</f>
        <v>31444</v>
      </c>
      <c r="H230" s="3">
        <f>IFERROR(INDEX(Halm!$I$2:$I$272,MATCH(A230,Halm!$J$2:$J$272,0)),0)</f>
        <v>57411.333333333336</v>
      </c>
    </row>
    <row r="231" spans="1:8" x14ac:dyDescent="0.25">
      <c r="A231" t="s">
        <v>238</v>
      </c>
      <c r="B231" s="3">
        <f>'Antall husdyr'!O5*Faktorer!$B$7+'Antall husdyr'!P5*Faktorer!$C$7+'Antall husdyr'!Q5*Faktorer!$D$7+'Antall husdyr'!R5*Faktorer!$E$7+'Antall husdyr'!S5*Faktorer!$F$7</f>
        <v>29080269.000000004</v>
      </c>
      <c r="C231" s="3">
        <f>G231*Faktorer!$B$15</f>
        <v>3086325</v>
      </c>
      <c r="D231" s="10">
        <f>H231*Faktorer!$B$29</f>
        <v>19024988.374399994</v>
      </c>
      <c r="E231" s="3">
        <f>G231*Faktorer!$B$22</f>
        <v>2075854.7410049683</v>
      </c>
      <c r="F231" s="3">
        <f t="shared" si="3"/>
        <v>53.267437115404967</v>
      </c>
      <c r="G231" s="23">
        <f>INDEX(Innbyggertall!$E$2:$E$358,MATCH(A231,Innbyggertall!$D$2:$D$358,0))</f>
        <v>35475</v>
      </c>
      <c r="H231" s="3">
        <f>IFERROR(INDEX(Halm!$I$2:$I$272,MATCH(A231,Halm!$J$2:$J$272,0)),0)</f>
        <v>98959.833333333328</v>
      </c>
    </row>
    <row r="232" spans="1:8" x14ac:dyDescent="0.25">
      <c r="A232" t="s">
        <v>239</v>
      </c>
      <c r="B232" s="3">
        <f>'Antall husdyr'!O300*Faktorer!$B$7+'Antall husdyr'!P300*Faktorer!$C$7+'Antall husdyr'!Q300*Faktorer!$D$7+'Antall husdyr'!R300*Faktorer!$E$7+'Antall husdyr'!S300*Faktorer!$F$7</f>
        <v>123552.00000000003</v>
      </c>
      <c r="C232" s="3">
        <f>G232*Faktorer!$B$15</f>
        <v>592122</v>
      </c>
      <c r="D232" s="10">
        <f>H232*Faktorer!$B$29</f>
        <v>4998.489599999999</v>
      </c>
      <c r="E232" s="3">
        <f>G232*Faktorer!$B$22</f>
        <v>398259.82712557615</v>
      </c>
      <c r="F232" s="3">
        <f t="shared" si="3"/>
        <v>1.118932316725576</v>
      </c>
      <c r="G232" s="23">
        <f>INDEX(Innbyggertall!$E$2:$E$358,MATCH(A232,Innbyggertall!$D$2:$D$358,0))</f>
        <v>6806</v>
      </c>
      <c r="H232" s="3">
        <f>IFERROR(INDEX(Halm!$I$2:$I$272,MATCH(A232,Halm!$J$2:$J$272,0)),0)</f>
        <v>26</v>
      </c>
    </row>
    <row r="233" spans="1:8" x14ac:dyDescent="0.25">
      <c r="A233" t="s">
        <v>240</v>
      </c>
      <c r="B233" s="3">
        <f>'Antall husdyr'!O232*Faktorer!$B$7+'Antall husdyr'!P232*Faktorer!$C$7+'Antall husdyr'!Q232*Faktorer!$D$7+'Antall husdyr'!R232*Faktorer!$E$7+'Antall husdyr'!S232*Faktorer!$F$7</f>
        <v>1137168.0000000002</v>
      </c>
      <c r="C233" s="3">
        <f>G233*Faktorer!$B$15</f>
        <v>118842</v>
      </c>
      <c r="D233" s="10">
        <f>H233*Faktorer!$B$29</f>
        <v>479951.12639999989</v>
      </c>
      <c r="E233" s="3">
        <f>G233*Faktorer!$B$22</f>
        <v>79932.842176540857</v>
      </c>
      <c r="F233" s="3">
        <f t="shared" si="3"/>
        <v>1.815893968576541</v>
      </c>
      <c r="G233" s="23">
        <f>INDEX(Innbyggertall!$E$2:$E$358,MATCH(A233,Innbyggertall!$D$2:$D$358,0))</f>
        <v>1366</v>
      </c>
      <c r="H233" s="3">
        <f>IFERROR(INDEX(Halm!$I$2:$I$272,MATCH(A233,Halm!$J$2:$J$272,0)),0)</f>
        <v>2496.5</v>
      </c>
    </row>
    <row r="234" spans="1:8" x14ac:dyDescent="0.25">
      <c r="A234" t="s">
        <v>241</v>
      </c>
      <c r="B234" s="3">
        <f>'Antall husdyr'!O272*Faktorer!$B$7+'Antall husdyr'!P272*Faktorer!$C$7+'Antall husdyr'!Q272*Faktorer!$D$7+'Antall husdyr'!R272*Faktorer!$E$7+'Antall husdyr'!S272*Faktorer!$F$7</f>
        <v>193881.60000000003</v>
      </c>
      <c r="C234" s="3">
        <f>G234*Faktorer!$B$15</f>
        <v>1706766</v>
      </c>
      <c r="D234" s="10">
        <f>H234*Faktorer!$B$29</f>
        <v>506492.25173333322</v>
      </c>
      <c r="E234" s="3">
        <f>G234*Faktorer!$B$22</f>
        <v>1147966.6894724586</v>
      </c>
      <c r="F234" s="3">
        <f t="shared" si="3"/>
        <v>3.5551065412057916</v>
      </c>
      <c r="G234" s="23">
        <f>INDEX(Innbyggertall!$E$2:$E$358,MATCH(A234,Innbyggertall!$D$2:$D$358,0))</f>
        <v>19618</v>
      </c>
      <c r="H234" s="3">
        <f>IFERROR(INDEX(Halm!$I$2:$I$272,MATCH(A234,Halm!$J$2:$J$272,0)),0)</f>
        <v>2634.5555555555557</v>
      </c>
    </row>
    <row r="235" spans="1:8" x14ac:dyDescent="0.25">
      <c r="A235" t="s">
        <v>242</v>
      </c>
      <c r="B235" s="3">
        <f>'Antall husdyr'!O228*Faktorer!$B$7+'Antall husdyr'!P228*Faktorer!$C$7+'Antall husdyr'!Q228*Faktorer!$D$7+'Antall husdyr'!R228*Faktorer!$E$7+'Antall husdyr'!S228*Faktorer!$F$7</f>
        <v>1197628.8000000003</v>
      </c>
      <c r="C235" s="3">
        <f>G235*Faktorer!$B$15</f>
        <v>99093</v>
      </c>
      <c r="D235" s="10">
        <f>H235*Faktorer!$B$29</f>
        <v>138.84693333333331</v>
      </c>
      <c r="E235" s="3">
        <f>G235*Faktorer!$B$22</f>
        <v>66649.712473704261</v>
      </c>
      <c r="F235" s="3">
        <f t="shared" si="3"/>
        <v>1.3635103594070379</v>
      </c>
      <c r="G235" s="23">
        <f>INDEX(Innbyggertall!$E$2:$E$358,MATCH(A235,Innbyggertall!$D$2:$D$358,0))</f>
        <v>1139</v>
      </c>
      <c r="H235" s="3">
        <f>IFERROR(INDEX(Halm!$I$2:$I$272,MATCH(A235,Halm!$J$2:$J$272,0)),0)</f>
        <v>0.72222222222222221</v>
      </c>
    </row>
    <row r="236" spans="1:8" x14ac:dyDescent="0.25">
      <c r="A236" t="s">
        <v>243</v>
      </c>
      <c r="B236" s="3">
        <f>'Antall husdyr'!O105*Faktorer!$B$7+'Antall husdyr'!P105*Faktorer!$C$7+'Antall husdyr'!Q105*Faktorer!$D$7+'Antall husdyr'!R105*Faktorer!$E$7+'Antall husdyr'!S105*Faktorer!$F$7</f>
        <v>4045584.0000000009</v>
      </c>
      <c r="C236" s="3">
        <f>G236*Faktorer!$B$15</f>
        <v>487026</v>
      </c>
      <c r="D236" s="10">
        <f>H236*Faktorer!$B$29</f>
        <v>0</v>
      </c>
      <c r="E236" s="3">
        <f>G236*Faktorer!$B$22</f>
        <v>327572.51135012863</v>
      </c>
      <c r="F236" s="3">
        <f t="shared" si="3"/>
        <v>4.8601825113501294</v>
      </c>
      <c r="G236" s="23">
        <f>INDEX(Innbyggertall!$E$2:$E$358,MATCH(A236,Innbyggertall!$D$2:$D$358,0))</f>
        <v>5598</v>
      </c>
      <c r="H236" s="3">
        <f>IFERROR(INDEX(Halm!$I$2:$I$272,MATCH(A236,Halm!$J$2:$J$272,0)),0)</f>
        <v>0</v>
      </c>
    </row>
    <row r="237" spans="1:8" x14ac:dyDescent="0.25">
      <c r="A237" t="s">
        <v>244</v>
      </c>
      <c r="B237" s="3">
        <f>'Antall husdyr'!O351*Faktorer!$B$7+'Antall husdyr'!P351*Faktorer!$C$7+'Antall husdyr'!Q351*Faktorer!$D$7+'Antall husdyr'!R351*Faktorer!$E$7+'Antall husdyr'!S351*Faktorer!$F$7</f>
        <v>0</v>
      </c>
      <c r="C237" s="3">
        <f>G237*Faktorer!$B$15</f>
        <v>40803</v>
      </c>
      <c r="D237" s="10">
        <f>H237*Faktorer!$B$29</f>
        <v>0</v>
      </c>
      <c r="E237" s="3">
        <f>G237*Faktorer!$B$22</f>
        <v>27443.999253878228</v>
      </c>
      <c r="F237" s="3">
        <f t="shared" si="3"/>
        <v>6.8246999253878227E-2</v>
      </c>
      <c r="G237" s="23">
        <f>INDEX(Innbyggertall!$E$2:$E$358,MATCH(A237,Innbyggertall!$D$2:$D$358,0))</f>
        <v>469</v>
      </c>
      <c r="H237" s="3">
        <f>IFERROR(INDEX(Halm!$I$2:$I$272,MATCH(A237,Halm!$J$2:$J$272,0)),0)</f>
        <v>0</v>
      </c>
    </row>
    <row r="238" spans="1:8" x14ac:dyDescent="0.25">
      <c r="A238" t="s">
        <v>245</v>
      </c>
      <c r="B238" s="3">
        <f>'Antall husdyr'!O293*Faktorer!$B$7+'Antall husdyr'!P293*Faktorer!$C$7+'Antall husdyr'!Q293*Faktorer!$D$7+'Antall husdyr'!R293*Faktorer!$E$7+'Antall husdyr'!S293*Faktorer!$F$7</f>
        <v>1237550.4000000001</v>
      </c>
      <c r="C238" s="3">
        <f>G238*Faktorer!$B$15</f>
        <v>723579</v>
      </c>
      <c r="D238" s="10">
        <f>H238*Faktorer!$B$29</f>
        <v>5749715.5925333323</v>
      </c>
      <c r="E238" s="3">
        <f>G238*Faktorer!$B$22</f>
        <v>486677.48783476593</v>
      </c>
      <c r="F238" s="3">
        <f t="shared" si="3"/>
        <v>8.1975224803680984</v>
      </c>
      <c r="G238" s="23">
        <f>INDEX(Innbyggertall!$E$2:$E$358,MATCH(A238,Innbyggertall!$D$2:$D$358,0))</f>
        <v>8317</v>
      </c>
      <c r="H238" s="3">
        <f>IFERROR(INDEX(Halm!$I$2:$I$272,MATCH(A238,Halm!$J$2:$J$272,0)),0)</f>
        <v>29907.555555555555</v>
      </c>
    </row>
    <row r="239" spans="1:8" x14ac:dyDescent="0.25">
      <c r="A239" t="s">
        <v>246</v>
      </c>
      <c r="B239" s="3">
        <f>'Antall husdyr'!O303*Faktorer!$B$7+'Antall husdyr'!P303*Faktorer!$C$7+'Antall husdyr'!Q303*Faktorer!$D$7+'Antall husdyr'!R303*Faktorer!$E$7+'Antall husdyr'!S303*Faktorer!$F$7</f>
        <v>123490.80000000002</v>
      </c>
      <c r="C239" s="3">
        <f>G239*Faktorer!$B$15</f>
        <v>178176</v>
      </c>
      <c r="D239" s="10">
        <f>H239*Faktorer!$B$29</f>
        <v>160.20799999999997</v>
      </c>
      <c r="E239" s="3">
        <f>G239*Faktorer!$B$22</f>
        <v>119840.74727493094</v>
      </c>
      <c r="F239" s="3">
        <f t="shared" si="3"/>
        <v>0.42166775527493094</v>
      </c>
      <c r="G239" s="23">
        <f>INDEX(Innbyggertall!$E$2:$E$358,MATCH(A239,Innbyggertall!$D$2:$D$358,0))</f>
        <v>2048</v>
      </c>
      <c r="H239" s="3">
        <f>IFERROR(INDEX(Halm!$I$2:$I$272,MATCH(A239,Halm!$J$2:$J$272,0)),0)</f>
        <v>0.83333333333333337</v>
      </c>
    </row>
    <row r="240" spans="1:8" x14ac:dyDescent="0.25">
      <c r="A240" t="s">
        <v>247</v>
      </c>
      <c r="B240" s="3">
        <f>'Antall husdyr'!O267*Faktorer!$B$7+'Antall husdyr'!P267*Faktorer!$C$7+'Antall husdyr'!Q267*Faktorer!$D$7+'Antall husdyr'!R267*Faktorer!$E$7+'Antall husdyr'!S267*Faktorer!$F$7</f>
        <v>644438.40000000014</v>
      </c>
      <c r="C240" s="3">
        <f>G240*Faktorer!$B$15</f>
        <v>404550</v>
      </c>
      <c r="D240" s="10">
        <f>H240*Faktorer!$B$29</f>
        <v>1164.1781333333331</v>
      </c>
      <c r="E240" s="3">
        <f>G240*Faktorer!$B$22</f>
        <v>272099.35294356878</v>
      </c>
      <c r="F240" s="3">
        <f t="shared" si="3"/>
        <v>1.3222519310769021</v>
      </c>
      <c r="G240" s="23">
        <f>INDEX(Innbyggertall!$E$2:$E$358,MATCH(A240,Innbyggertall!$D$2:$D$358,0))</f>
        <v>4650</v>
      </c>
      <c r="H240" s="3">
        <f>IFERROR(INDEX(Halm!$I$2:$I$272,MATCH(A240,Halm!$J$2:$J$272,0)),0)</f>
        <v>6.0555555555555554</v>
      </c>
    </row>
    <row r="241" spans="1:8" x14ac:dyDescent="0.25">
      <c r="A241" t="s">
        <v>248</v>
      </c>
      <c r="B241" s="3">
        <f>'Antall husdyr'!O310*Faktorer!$B$7+'Antall husdyr'!P310*Faktorer!$C$7+'Antall husdyr'!Q310*Faktorer!$D$7+'Antall husdyr'!R310*Faktorer!$E$7+'Antall husdyr'!S310*Faktorer!$F$7</f>
        <v>282662.40000000002</v>
      </c>
      <c r="C241" s="3">
        <f>G241*Faktorer!$B$15</f>
        <v>217065</v>
      </c>
      <c r="D241" s="10">
        <f>H241*Faktorer!$B$29</f>
        <v>0</v>
      </c>
      <c r="E241" s="3">
        <f>G241*Faktorer!$B$22</f>
        <v>145997.39475144175</v>
      </c>
      <c r="F241" s="3">
        <f t="shared" si="3"/>
        <v>0.64572479475144184</v>
      </c>
      <c r="G241" s="23">
        <f>INDEX(Innbyggertall!$E$2:$E$358,MATCH(A241,Innbyggertall!$D$2:$D$358,0))</f>
        <v>2495</v>
      </c>
      <c r="H241" s="3">
        <f>IFERROR(INDEX(Halm!$I$2:$I$272,MATCH(A241,Halm!$J$2:$J$272,0)),0)</f>
        <v>0</v>
      </c>
    </row>
    <row r="242" spans="1:8" x14ac:dyDescent="0.25">
      <c r="A242" t="s">
        <v>249</v>
      </c>
      <c r="B242" s="3">
        <f>'Antall husdyr'!O279*Faktorer!$B$7+'Antall husdyr'!P279*Faktorer!$C$7+'Antall husdyr'!Q279*Faktorer!$D$7+'Antall husdyr'!R279*Faktorer!$E$7+'Antall husdyr'!S279*Faktorer!$F$7</f>
        <v>568569.60000000009</v>
      </c>
      <c r="C242" s="3">
        <f>G242*Faktorer!$B$15</f>
        <v>212454</v>
      </c>
      <c r="D242" s="10">
        <f>H242*Faktorer!$B$29</f>
        <v>0</v>
      </c>
      <c r="E242" s="3">
        <f>G242*Faktorer!$B$22</f>
        <v>142896.04728778388</v>
      </c>
      <c r="F242" s="3">
        <f t="shared" si="3"/>
        <v>0.92391964728778386</v>
      </c>
      <c r="G242" s="23">
        <f>INDEX(Innbyggertall!$E$2:$E$358,MATCH(A242,Innbyggertall!$D$2:$D$358,0))</f>
        <v>2442</v>
      </c>
      <c r="H242" s="3">
        <f>IFERROR(INDEX(Halm!$I$2:$I$272,MATCH(A242,Halm!$J$2:$J$272,0)),0)</f>
        <v>0</v>
      </c>
    </row>
    <row r="243" spans="1:8" x14ac:dyDescent="0.25">
      <c r="A243" t="s">
        <v>250</v>
      </c>
      <c r="B243" s="3">
        <f>'Antall husdyr'!O343*Faktorer!$B$7+'Antall husdyr'!P343*Faktorer!$C$7+'Antall husdyr'!Q343*Faktorer!$D$7+'Antall husdyr'!R343*Faktorer!$E$7+'Antall husdyr'!S343*Faktorer!$F$7</f>
        <v>0</v>
      </c>
      <c r="C243" s="3">
        <f>G243*Faktorer!$B$15</f>
        <v>5704938</v>
      </c>
      <c r="D243" s="10">
        <f>H243*Faktorer!$B$29</f>
        <v>14269950.851199998</v>
      </c>
      <c r="E243" s="3">
        <f>G243*Faktorer!$B$22</f>
        <v>3837127.5204132427</v>
      </c>
      <c r="F243" s="3">
        <f t="shared" si="3"/>
        <v>23.812016371613243</v>
      </c>
      <c r="G243" s="23">
        <f>INDEX(Innbyggertall!$E$2:$E$358,MATCH(A243,Innbyggertall!$D$2:$D$358,0))</f>
        <v>65574</v>
      </c>
      <c r="H243" s="3">
        <f>IFERROR(INDEX(Halm!$I$2:$I$272,MATCH(A243,Halm!$J$2:$J$272,0)),0)</f>
        <v>74226.166666666672</v>
      </c>
    </row>
    <row r="244" spans="1:8" x14ac:dyDescent="0.25">
      <c r="A244" t="s">
        <v>251</v>
      </c>
      <c r="B244" s="3">
        <f>'Antall husdyr'!O8*Faktorer!$B$7+'Antall husdyr'!P8*Faktorer!$C$7+'Antall husdyr'!Q8*Faktorer!$D$7+'Antall husdyr'!R8*Faktorer!$E$7+'Antall husdyr'!S8*Faktorer!$F$7</f>
        <v>23427917.160000004</v>
      </c>
      <c r="C244" s="3">
        <f>G244*Faktorer!$B$15</f>
        <v>7181676</v>
      </c>
      <c r="D244" s="10">
        <f>H244*Faktorer!$B$29</f>
        <v>653702.04266666656</v>
      </c>
      <c r="E244" s="3">
        <f>G244*Faktorer!$B$22</f>
        <v>4830377.9326420892</v>
      </c>
      <c r="F244" s="3">
        <f t="shared" si="3"/>
        <v>36.093673135308755</v>
      </c>
      <c r="G244" s="23">
        <f>INDEX(Innbyggertall!$E$2:$E$358,MATCH(A244,Innbyggertall!$D$2:$D$358,0))</f>
        <v>82548</v>
      </c>
      <c r="H244" s="3">
        <f>IFERROR(INDEX(Halm!$I$2:$I$272,MATCH(A244,Halm!$J$2:$J$272,0)),0)</f>
        <v>3400.2777777777778</v>
      </c>
    </row>
    <row r="245" spans="1:8" x14ac:dyDescent="0.25">
      <c r="A245" t="s">
        <v>252</v>
      </c>
      <c r="B245" s="3">
        <f>'Antall husdyr'!O73*Faktorer!$B$7+'Antall husdyr'!P73*Faktorer!$C$7+'Antall husdyr'!Q73*Faktorer!$D$7+'Antall husdyr'!R73*Faktorer!$E$7+'Antall husdyr'!S73*Faktorer!$F$7</f>
        <v>7886350.4400000013</v>
      </c>
      <c r="C245" s="3">
        <f>G245*Faktorer!$B$15</f>
        <v>5136306</v>
      </c>
      <c r="D245" s="10">
        <f>H245*Faktorer!$B$29</f>
        <v>11829769.400533332</v>
      </c>
      <c r="E245" s="3">
        <f>G245*Faktorer!$B$22</f>
        <v>3454667.0105553577</v>
      </c>
      <c r="F245" s="3">
        <f t="shared" si="3"/>
        <v>28.307092851088687</v>
      </c>
      <c r="G245" s="23">
        <f>INDEX(Innbyggertall!$E$2:$E$358,MATCH(A245,Innbyggertall!$D$2:$D$358,0))</f>
        <v>59038</v>
      </c>
      <c r="H245" s="3">
        <f>IFERROR(INDEX(Halm!$I$2:$I$272,MATCH(A245,Halm!$J$2:$J$272,0)),0)</f>
        <v>61533.388888888891</v>
      </c>
    </row>
    <row r="246" spans="1:8" x14ac:dyDescent="0.25">
      <c r="A246" t="s">
        <v>253</v>
      </c>
      <c r="B246" s="3">
        <f>'Antall husdyr'!O291*Faktorer!$B$7+'Antall husdyr'!P291*Faktorer!$C$7+'Antall husdyr'!Q291*Faktorer!$D$7+'Antall husdyr'!R291*Faktorer!$E$7+'Antall husdyr'!S291*Faktorer!$F$7</f>
        <v>177320.64000000004</v>
      </c>
      <c r="C246" s="3">
        <f>G246*Faktorer!$B$15</f>
        <v>395241</v>
      </c>
      <c r="D246" s="10">
        <f>H246*Faktorer!$B$29</f>
        <v>566.06826666666655</v>
      </c>
      <c r="E246" s="3">
        <f>G246*Faktorer!$B$22</f>
        <v>265838.14202637266</v>
      </c>
      <c r="F246" s="3">
        <f t="shared" si="3"/>
        <v>0.83896585029303938</v>
      </c>
      <c r="G246" s="23">
        <f>INDEX(Innbyggertall!$E$2:$E$358,MATCH(A246,Innbyggertall!$D$2:$D$358,0))</f>
        <v>4543</v>
      </c>
      <c r="H246" s="3">
        <f>IFERROR(INDEX(Halm!$I$2:$I$272,MATCH(A246,Halm!$J$2:$J$272,0)),0)</f>
        <v>2.9444444444444446</v>
      </c>
    </row>
    <row r="247" spans="1:8" x14ac:dyDescent="0.25">
      <c r="A247" t="s">
        <v>254</v>
      </c>
      <c r="B247" s="3">
        <f>'Antall husdyr'!O78*Faktorer!$B$7+'Antall husdyr'!P78*Faktorer!$C$7+'Antall husdyr'!Q78*Faktorer!$D$7+'Antall husdyr'!R78*Faktorer!$E$7+'Antall husdyr'!S78*Faktorer!$F$7</f>
        <v>5414411.1600000011</v>
      </c>
      <c r="C247" s="3">
        <f>G247*Faktorer!$B$15</f>
        <v>484329</v>
      </c>
      <c r="D247" s="10">
        <f>H247*Faktorer!$B$29</f>
        <v>1103640.8703999999</v>
      </c>
      <c r="E247" s="3">
        <f>G247*Faktorer!$B$22</f>
        <v>325758.51566383813</v>
      </c>
      <c r="F247" s="3">
        <f t="shared" si="3"/>
        <v>7.3281395460638388</v>
      </c>
      <c r="G247" s="23">
        <f>INDEX(Innbyggertall!$E$2:$E$358,MATCH(A247,Innbyggertall!$D$2:$D$358,0))</f>
        <v>5567</v>
      </c>
      <c r="H247" s="3">
        <f>IFERROR(INDEX(Halm!$I$2:$I$272,MATCH(A247,Halm!$J$2:$J$272,0)),0)</f>
        <v>5740.666666666667</v>
      </c>
    </row>
    <row r="248" spans="1:8" x14ac:dyDescent="0.25">
      <c r="A248" t="s">
        <v>255</v>
      </c>
      <c r="B248" s="3">
        <f>'Antall husdyr'!O60*Faktorer!$B$7+'Antall husdyr'!P60*Faktorer!$C$7+'Antall husdyr'!Q60*Faktorer!$D$7+'Antall husdyr'!R60*Faktorer!$E$7+'Antall husdyr'!S60*Faktorer!$F$7</f>
        <v>6382263.3600000003</v>
      </c>
      <c r="C248" s="3">
        <f>G248*Faktorer!$B$15</f>
        <v>360528</v>
      </c>
      <c r="D248" s="10">
        <f>H248*Faktorer!$B$29</f>
        <v>1396693.3439999998</v>
      </c>
      <c r="E248" s="3">
        <f>G248*Faktorer!$B$22</f>
        <v>242490.26206411808</v>
      </c>
      <c r="F248" s="3">
        <f t="shared" si="3"/>
        <v>8.3819749660641172</v>
      </c>
      <c r="G248" s="23">
        <f>INDEX(Innbyggertall!$E$2:$E$358,MATCH(A248,Innbyggertall!$D$2:$D$358,0))</f>
        <v>4144</v>
      </c>
      <c r="H248" s="3">
        <f>IFERROR(INDEX(Halm!$I$2:$I$272,MATCH(A248,Halm!$J$2:$J$272,0)),0)</f>
        <v>7265</v>
      </c>
    </row>
    <row r="249" spans="1:8" x14ac:dyDescent="0.25">
      <c r="A249" t="s">
        <v>256</v>
      </c>
      <c r="B249" s="3">
        <f>'Antall husdyr'!O201*Faktorer!$B$7+'Antall husdyr'!P201*Faktorer!$C$7+'Antall husdyr'!Q201*Faktorer!$D$7+'Antall husdyr'!R201*Faktorer!$E$7+'Antall husdyr'!S201*Faktorer!$F$7</f>
        <v>1632373.2000000002</v>
      </c>
      <c r="C249" s="3">
        <f>G249*Faktorer!$B$15</f>
        <v>255693</v>
      </c>
      <c r="D249" s="10">
        <f>H249*Faktorer!$B$29</f>
        <v>158296.18453333329</v>
      </c>
      <c r="E249" s="3">
        <f>G249*Faktorer!$B$22</f>
        <v>171978.49425831155</v>
      </c>
      <c r="F249" s="3">
        <f t="shared" si="3"/>
        <v>2.2183408787916452</v>
      </c>
      <c r="G249" s="23">
        <f>INDEX(Innbyggertall!$E$2:$E$358,MATCH(A249,Innbyggertall!$D$2:$D$358,0))</f>
        <v>2939</v>
      </c>
      <c r="H249" s="3">
        <f>IFERROR(INDEX(Halm!$I$2:$I$272,MATCH(A249,Halm!$J$2:$J$272,0)),0)</f>
        <v>823.38888888888891</v>
      </c>
    </row>
    <row r="250" spans="1:8" x14ac:dyDescent="0.25">
      <c r="A250" t="s">
        <v>257</v>
      </c>
      <c r="B250" s="3">
        <f>'Antall husdyr'!O221*Faktorer!$B$7+'Antall husdyr'!P221*Faktorer!$C$7+'Antall husdyr'!Q221*Faktorer!$D$7+'Antall husdyr'!R221*Faktorer!$E$7+'Antall husdyr'!S221*Faktorer!$F$7</f>
        <v>1215672</v>
      </c>
      <c r="C250" s="3">
        <f>G250*Faktorer!$B$15</f>
        <v>1292037</v>
      </c>
      <c r="D250" s="10">
        <f>H250*Faktorer!$B$29</f>
        <v>12378.738133333331</v>
      </c>
      <c r="E250" s="3">
        <f>G250*Faktorer!$B$22</f>
        <v>869020.96571289026</v>
      </c>
      <c r="F250" s="3">
        <f t="shared" si="3"/>
        <v>3.3891087038462238</v>
      </c>
      <c r="G250" s="23">
        <f>INDEX(Innbyggertall!$E$2:$E$358,MATCH(A250,Innbyggertall!$D$2:$D$358,0))</f>
        <v>14851</v>
      </c>
      <c r="H250" s="3">
        <f>IFERROR(INDEX(Halm!$I$2:$I$272,MATCH(A250,Halm!$J$2:$J$272,0)),0)</f>
        <v>64.388888888888886</v>
      </c>
    </row>
    <row r="251" spans="1:8" x14ac:dyDescent="0.25">
      <c r="A251" t="s">
        <v>258</v>
      </c>
      <c r="B251" s="3">
        <f>'Antall husdyr'!O141*Faktorer!$B$7+'Antall husdyr'!P141*Faktorer!$C$7+'Antall husdyr'!Q141*Faktorer!$D$7+'Antall husdyr'!R141*Faktorer!$E$7+'Antall husdyr'!S141*Faktorer!$F$7</f>
        <v>2788646.4000000004</v>
      </c>
      <c r="C251" s="3">
        <f>G251*Faktorer!$B$15</f>
        <v>302673</v>
      </c>
      <c r="D251" s="10">
        <f>H251*Faktorer!$B$29</f>
        <v>3739681.9413333326</v>
      </c>
      <c r="E251" s="3">
        <f>G251*Faktorer!$B$22</f>
        <v>203577.12879369373</v>
      </c>
      <c r="F251" s="3">
        <f t="shared" si="3"/>
        <v>7.0345784701270277</v>
      </c>
      <c r="G251" s="23">
        <f>INDEX(Innbyggertall!$E$2:$E$358,MATCH(A251,Innbyggertall!$D$2:$D$358,0))</f>
        <v>3479</v>
      </c>
      <c r="H251" s="3">
        <f>IFERROR(INDEX(Halm!$I$2:$I$272,MATCH(A251,Halm!$J$2:$J$272,0)),0)</f>
        <v>19452.222222222223</v>
      </c>
    </row>
    <row r="252" spans="1:8" x14ac:dyDescent="0.25">
      <c r="A252" t="s">
        <v>259</v>
      </c>
      <c r="B252" s="3">
        <f>'Antall husdyr'!O252*Faktorer!$B$7+'Antall husdyr'!P252*Faktorer!$C$7+'Antall husdyr'!Q252*Faktorer!$D$7+'Antall husdyr'!R252*Faktorer!$E$7+'Antall husdyr'!S252*Faktorer!$F$7</f>
        <v>738720.00000000012</v>
      </c>
      <c r="C252" s="3">
        <f>G252*Faktorer!$B$15</f>
        <v>206625</v>
      </c>
      <c r="D252" s="10">
        <f>H252*Faktorer!$B$29</f>
        <v>542282.71893333318</v>
      </c>
      <c r="E252" s="3">
        <f>G252*Faktorer!$B$22</f>
        <v>138975.47596580125</v>
      </c>
      <c r="F252" s="3">
        <f t="shared" si="3"/>
        <v>1.6266031948991344</v>
      </c>
      <c r="G252" s="23">
        <f>INDEX(Innbyggertall!$E$2:$E$358,MATCH(A252,Innbyggertall!$D$2:$D$358,0))</f>
        <v>2375</v>
      </c>
      <c r="H252" s="3">
        <f>IFERROR(INDEX(Halm!$I$2:$I$272,MATCH(A252,Halm!$J$2:$J$272,0)),0)</f>
        <v>2820.7222222222222</v>
      </c>
    </row>
    <row r="253" spans="1:8" x14ac:dyDescent="0.25">
      <c r="A253" t="s">
        <v>260</v>
      </c>
      <c r="B253" s="3">
        <f>'Antall husdyr'!O198*Faktorer!$B$7+'Antall husdyr'!P198*Faktorer!$C$7+'Antall husdyr'!Q198*Faktorer!$D$7+'Antall husdyr'!R198*Faktorer!$E$7+'Antall husdyr'!S198*Faktorer!$F$7</f>
        <v>1563523.2000000002</v>
      </c>
      <c r="C253" s="3">
        <f>G253*Faktorer!$B$15</f>
        <v>159819</v>
      </c>
      <c r="D253" s="10">
        <f>H253*Faktorer!$B$29</f>
        <v>0</v>
      </c>
      <c r="E253" s="3">
        <f>G253*Faktorer!$B$22</f>
        <v>107493.87341017975</v>
      </c>
      <c r="F253" s="3">
        <f t="shared" si="3"/>
        <v>1.8308360734101798</v>
      </c>
      <c r="G253" s="23">
        <f>INDEX(Innbyggertall!$E$2:$E$358,MATCH(A253,Innbyggertall!$D$2:$D$358,0))</f>
        <v>1837</v>
      </c>
      <c r="H253" s="3">
        <f>IFERROR(INDEX(Halm!$I$2:$I$272,MATCH(A253,Halm!$J$2:$J$272,0)),0)</f>
        <v>0</v>
      </c>
    </row>
    <row r="254" spans="1:8" x14ac:dyDescent="0.25">
      <c r="A254" t="s">
        <v>261</v>
      </c>
      <c r="B254" s="3">
        <f>'Antall husdyr'!O152*Faktorer!$B$7+'Antall husdyr'!P152*Faktorer!$C$7+'Antall husdyr'!Q152*Faktorer!$D$7+'Antall husdyr'!R152*Faktorer!$E$7+'Antall husdyr'!S152*Faktorer!$F$7</f>
        <v>2649173.1600000006</v>
      </c>
      <c r="C254" s="3">
        <f>G254*Faktorer!$B$15</f>
        <v>734367</v>
      </c>
      <c r="D254" s="10">
        <f>H254*Faktorer!$B$29</f>
        <v>2938171.9978666659</v>
      </c>
      <c r="E254" s="3">
        <f>G254*Faktorer!$B$22</f>
        <v>493933.47057992779</v>
      </c>
      <c r="F254" s="3">
        <f t="shared" si="3"/>
        <v>6.8156456284465943</v>
      </c>
      <c r="G254" s="23">
        <f>INDEX(Innbyggertall!$E$2:$E$358,MATCH(A254,Innbyggertall!$D$2:$D$358,0))</f>
        <v>8441</v>
      </c>
      <c r="H254" s="3">
        <f>IFERROR(INDEX(Halm!$I$2:$I$272,MATCH(A254,Halm!$J$2:$J$272,0)),0)</f>
        <v>15283.111111111111</v>
      </c>
    </row>
    <row r="255" spans="1:8" x14ac:dyDescent="0.25">
      <c r="A255" t="s">
        <v>262</v>
      </c>
      <c r="B255" s="3">
        <f>'Antall husdyr'!O84*Faktorer!$B$7+'Antall husdyr'!P84*Faktorer!$C$7+'Antall husdyr'!Q84*Faktorer!$D$7+'Antall husdyr'!R84*Faktorer!$E$7+'Antall husdyr'!S84*Faktorer!$F$7</f>
        <v>4394029.8000000007</v>
      </c>
      <c r="C255" s="3">
        <f>G255*Faktorer!$B$15</f>
        <v>4865388</v>
      </c>
      <c r="D255" s="10">
        <f>H255*Faktorer!$B$29</f>
        <v>3373136.7178666657</v>
      </c>
      <c r="E255" s="3">
        <f>G255*Faktorer!$B$22</f>
        <v>3272448.2180679874</v>
      </c>
      <c r="F255" s="3">
        <f t="shared" si="3"/>
        <v>15.905002735934655</v>
      </c>
      <c r="G255" s="23">
        <f>INDEX(Innbyggertall!$E$2:$E$358,MATCH(A255,Innbyggertall!$D$2:$D$358,0))</f>
        <v>55924</v>
      </c>
      <c r="H255" s="3">
        <f>IFERROR(INDEX(Halm!$I$2:$I$272,MATCH(A255,Halm!$J$2:$J$272,0)),0)</f>
        <v>17545.611111111109</v>
      </c>
    </row>
    <row r="256" spans="1:8" x14ac:dyDescent="0.25">
      <c r="A256" t="s">
        <v>263</v>
      </c>
      <c r="B256" s="3">
        <f>'Antall husdyr'!O191*Faktorer!$B$7+'Antall husdyr'!P191*Faktorer!$C$7+'Antall husdyr'!Q191*Faktorer!$D$7+'Antall husdyr'!R191*Faktorer!$E$7+'Antall husdyr'!S191*Faktorer!$F$7</f>
        <v>2527688.7600000002</v>
      </c>
      <c r="C256" s="3">
        <f>G256*Faktorer!$B$15</f>
        <v>338082</v>
      </c>
      <c r="D256" s="10">
        <f>H256*Faktorer!$B$29</f>
        <v>5458980.7946666656</v>
      </c>
      <c r="E256" s="3">
        <f>G256*Faktorer!$B$22</f>
        <v>227393.13667499102</v>
      </c>
      <c r="F256" s="3">
        <f t="shared" si="3"/>
        <v>8.5521446913416579</v>
      </c>
      <c r="G256" s="23">
        <f>INDEX(Innbyggertall!$E$2:$E$358,MATCH(A256,Innbyggertall!$D$2:$D$358,0))</f>
        <v>3886</v>
      </c>
      <c r="H256" s="3">
        <f>IFERROR(INDEX(Halm!$I$2:$I$272,MATCH(A256,Halm!$J$2:$J$272,0)),0)</f>
        <v>28395.277777777777</v>
      </c>
    </row>
    <row r="257" spans="1:8" x14ac:dyDescent="0.25">
      <c r="A257" t="s">
        <v>264</v>
      </c>
      <c r="B257" s="3">
        <f>'Antall husdyr'!O326*Faktorer!$B$7+'Antall husdyr'!P326*Faktorer!$C$7+'Antall husdyr'!Q326*Faktorer!$D$7+'Antall husdyr'!R326*Faktorer!$E$7+'Antall husdyr'!S326*Faktorer!$F$7</f>
        <v>0</v>
      </c>
      <c r="C257" s="3">
        <f>G257*Faktorer!$B$15</f>
        <v>242730</v>
      </c>
      <c r="D257" s="10">
        <f>H257*Faktorer!$B$29</f>
        <v>0</v>
      </c>
      <c r="E257" s="3">
        <f>G257*Faktorer!$B$22</f>
        <v>163259.61176614126</v>
      </c>
      <c r="F257" s="3">
        <f t="shared" si="3"/>
        <v>0.40598961176614123</v>
      </c>
      <c r="G257" s="23">
        <f>INDEX(Innbyggertall!$E$2:$E$358,MATCH(A257,Innbyggertall!$D$2:$D$358,0))</f>
        <v>2790</v>
      </c>
      <c r="H257" s="3">
        <f>IFERROR(INDEX(Halm!$I$2:$I$272,MATCH(A257,Halm!$J$2:$J$272,0)),0)</f>
        <v>0</v>
      </c>
    </row>
    <row r="258" spans="1:8" x14ac:dyDescent="0.25">
      <c r="A258" t="s">
        <v>265</v>
      </c>
      <c r="B258" s="3">
        <f>'Antall husdyr'!O98*Faktorer!$B$7+'Antall husdyr'!P98*Faktorer!$C$7+'Antall husdyr'!Q98*Faktorer!$D$7+'Antall husdyr'!R98*Faktorer!$E$7+'Antall husdyr'!S98*Faktorer!$F$7</f>
        <v>4207250.88</v>
      </c>
      <c r="C258" s="3">
        <f>G258*Faktorer!$B$15</f>
        <v>186789</v>
      </c>
      <c r="D258" s="10">
        <f>H258*Faktorer!$B$29</f>
        <v>268359.0805333333</v>
      </c>
      <c r="E258" s="3">
        <f>G258*Faktorer!$B$22</f>
        <v>125633.83027308434</v>
      </c>
      <c r="F258" s="3">
        <f t="shared" si="3"/>
        <v>4.7880327908064171</v>
      </c>
      <c r="G258" s="23">
        <f>INDEX(Innbyggertall!$E$2:$E$358,MATCH(A258,Innbyggertall!$D$2:$D$358,0))</f>
        <v>2147</v>
      </c>
      <c r="H258" s="3">
        <f>IFERROR(INDEX(Halm!$I$2:$I$272,MATCH(A258,Halm!$J$2:$J$272,0)),0)</f>
        <v>1395.8888888888889</v>
      </c>
    </row>
    <row r="259" spans="1:8" x14ac:dyDescent="0.25">
      <c r="A259" t="s">
        <v>266</v>
      </c>
      <c r="B259" s="3">
        <f>'Antall husdyr'!O54*Faktorer!$B$7+'Antall husdyr'!P54*Faktorer!$C$7+'Antall husdyr'!Q54*Faktorer!$D$7+'Antall husdyr'!R54*Faktorer!$E$7+'Antall husdyr'!S54*Faktorer!$F$7</f>
        <v>7362801.3600000003</v>
      </c>
      <c r="C259" s="3">
        <f>G259*Faktorer!$B$15</f>
        <v>175827</v>
      </c>
      <c r="D259" s="10">
        <f>H259*Faktorer!$B$29</f>
        <v>1954089.0175999997</v>
      </c>
      <c r="E259" s="3">
        <f>G259*Faktorer!$B$22</f>
        <v>118260.81554816183</v>
      </c>
      <c r="F259" s="3">
        <f t="shared" ref="F259:F322" si="4">SUM(B259:E259)/1000000</f>
        <v>9.6109781931481599</v>
      </c>
      <c r="G259" s="23">
        <f>INDEX(Innbyggertall!$E$2:$E$358,MATCH(A259,Innbyggertall!$D$2:$D$358,0))</f>
        <v>2021</v>
      </c>
      <c r="H259" s="3">
        <f>IFERROR(INDEX(Halm!$I$2:$I$272,MATCH(A259,Halm!$J$2:$J$272,0)),0)</f>
        <v>10164.333333333334</v>
      </c>
    </row>
    <row r="260" spans="1:8" x14ac:dyDescent="0.25">
      <c r="A260" t="s">
        <v>267</v>
      </c>
      <c r="B260" s="3">
        <f>'Antall husdyr'!O133*Faktorer!$B$7+'Antall husdyr'!P133*Faktorer!$C$7+'Antall husdyr'!Q133*Faktorer!$D$7+'Antall husdyr'!R133*Faktorer!$E$7+'Antall husdyr'!S133*Faktorer!$F$7</f>
        <v>3447676.8000000007</v>
      </c>
      <c r="C260" s="3">
        <f>G260*Faktorer!$B$15</f>
        <v>1061226</v>
      </c>
      <c r="D260" s="10">
        <f>H260*Faktorer!$B$29</f>
        <v>21.361066666666662</v>
      </c>
      <c r="E260" s="3">
        <f>G260*Faktorer!$B$22</f>
        <v>713778.04456035525</v>
      </c>
      <c r="F260" s="3">
        <f t="shared" si="4"/>
        <v>5.222702205627022</v>
      </c>
      <c r="G260" s="23">
        <f>INDEX(Innbyggertall!$E$2:$E$358,MATCH(A260,Innbyggertall!$D$2:$D$358,0))</f>
        <v>12198</v>
      </c>
      <c r="H260" s="3">
        <f>IFERROR(INDEX(Halm!$I$2:$I$272,MATCH(A260,Halm!$J$2:$J$272,0)),0)</f>
        <v>0.1111111111111111</v>
      </c>
    </row>
    <row r="261" spans="1:8" x14ac:dyDescent="0.25">
      <c r="A261" t="s">
        <v>268</v>
      </c>
      <c r="B261" s="3">
        <f>'Antall husdyr'!O229*Faktorer!$B$7+'Antall husdyr'!P229*Faktorer!$C$7+'Antall husdyr'!Q229*Faktorer!$D$7+'Antall husdyr'!R229*Faktorer!$E$7+'Antall husdyr'!S229*Faktorer!$F$7</f>
        <v>1364918.4000000004</v>
      </c>
      <c r="C261" s="3">
        <f>G261*Faktorer!$B$15</f>
        <v>289188</v>
      </c>
      <c r="D261" s="10">
        <f>H261*Faktorer!$B$29</f>
        <v>213.61066666666662</v>
      </c>
      <c r="E261" s="3">
        <f>G261*Faktorer!$B$22</f>
        <v>194507.15036224143</v>
      </c>
      <c r="F261" s="3">
        <f t="shared" si="4"/>
        <v>1.8488271610289086</v>
      </c>
      <c r="G261" s="23">
        <f>INDEX(Innbyggertall!$E$2:$E$358,MATCH(A261,Innbyggertall!$D$2:$D$358,0))</f>
        <v>3324</v>
      </c>
      <c r="H261" s="3">
        <f>IFERROR(INDEX(Halm!$I$2:$I$272,MATCH(A261,Halm!$J$2:$J$272,0)),0)</f>
        <v>1.1111111111111112</v>
      </c>
    </row>
    <row r="262" spans="1:8" x14ac:dyDescent="0.25">
      <c r="A262" t="s">
        <v>269</v>
      </c>
      <c r="B262" s="3">
        <f>'Antall husdyr'!O37*Faktorer!$B$7+'Antall husdyr'!P37*Faktorer!$C$7+'Antall husdyr'!Q37*Faktorer!$D$7+'Antall husdyr'!R37*Faktorer!$E$7+'Antall husdyr'!S37*Faktorer!$F$7</f>
        <v>10505414.160000002</v>
      </c>
      <c r="C262" s="3">
        <f>G262*Faktorer!$B$15</f>
        <v>2463405</v>
      </c>
      <c r="D262" s="10">
        <f>H262*Faktorer!$B$29</f>
        <v>1367941.3482666663</v>
      </c>
      <c r="E262" s="3">
        <f>G262*Faktorer!$B$22</f>
        <v>1656880.2534617528</v>
      </c>
      <c r="F262" s="3">
        <f t="shared" si="4"/>
        <v>15.99364076172842</v>
      </c>
      <c r="G262" s="23">
        <f>INDEX(Innbyggertall!$E$2:$E$358,MATCH(A262,Innbyggertall!$D$2:$D$358,0))</f>
        <v>28315</v>
      </c>
      <c r="H262" s="3">
        <f>IFERROR(INDEX(Halm!$I$2:$I$272,MATCH(A262,Halm!$J$2:$J$272,0)),0)</f>
        <v>7115.4444444444443</v>
      </c>
    </row>
    <row r="263" spans="1:8" x14ac:dyDescent="0.25">
      <c r="A263" t="s">
        <v>270</v>
      </c>
      <c r="B263" s="3">
        <f>'Antall husdyr'!O317*Faktorer!$B$7+'Antall husdyr'!P317*Faktorer!$C$7+'Antall husdyr'!Q317*Faktorer!$D$7+'Antall husdyr'!R317*Faktorer!$E$7+'Antall husdyr'!S317*Faktorer!$F$7</f>
        <v>51321.600000000013</v>
      </c>
      <c r="C263" s="3">
        <f>G263*Faktorer!$B$15</f>
        <v>65772</v>
      </c>
      <c r="D263" s="10">
        <f>H263*Faktorer!$B$29</f>
        <v>0</v>
      </c>
      <c r="E263" s="3">
        <f>G263*Faktorer!$B$22</f>
        <v>44238.08834953505</v>
      </c>
      <c r="F263" s="3">
        <f t="shared" si="4"/>
        <v>0.16133168834953504</v>
      </c>
      <c r="G263" s="23">
        <f>INDEX(Innbyggertall!$E$2:$E$358,MATCH(A263,Innbyggertall!$D$2:$D$358,0))</f>
        <v>756</v>
      </c>
      <c r="H263" s="3">
        <f>IFERROR(INDEX(Halm!$I$2:$I$272,MATCH(A263,Halm!$J$2:$J$272,0)),0)</f>
        <v>0</v>
      </c>
    </row>
    <row r="264" spans="1:8" x14ac:dyDescent="0.25">
      <c r="A264" t="s">
        <v>271</v>
      </c>
      <c r="B264" s="3">
        <f>'Antall husdyr'!O136*Faktorer!$B$7+'Antall husdyr'!P136*Faktorer!$C$7+'Antall husdyr'!Q136*Faktorer!$D$7+'Antall husdyr'!R136*Faktorer!$E$7+'Antall husdyr'!S136*Faktorer!$F$7</f>
        <v>3216330.6000000006</v>
      </c>
      <c r="C264" s="3">
        <f>G264*Faktorer!$B$15</f>
        <v>918807</v>
      </c>
      <c r="D264" s="10">
        <f>H264*Faktorer!$B$29</f>
        <v>0</v>
      </c>
      <c r="E264" s="3">
        <f>G264*Faktorer!$B$22</f>
        <v>617987.36912624293</v>
      </c>
      <c r="F264" s="3">
        <f t="shared" si="4"/>
        <v>4.7531249691262429</v>
      </c>
      <c r="G264" s="23">
        <f>INDEX(Innbyggertall!$E$2:$E$358,MATCH(A264,Innbyggertall!$D$2:$D$358,0))</f>
        <v>10561</v>
      </c>
      <c r="H264" s="3">
        <f>IFERROR(INDEX(Halm!$I$2:$I$272,MATCH(A264,Halm!$J$2:$J$272,0)),0)</f>
        <v>0</v>
      </c>
    </row>
    <row r="265" spans="1:8" x14ac:dyDescent="0.25">
      <c r="A265" t="s">
        <v>272</v>
      </c>
      <c r="B265" s="3">
        <f>'Antall husdyr'!O88*Faktorer!$B$7+'Antall husdyr'!P88*Faktorer!$C$7+'Antall husdyr'!Q88*Faktorer!$D$7+'Antall husdyr'!R88*Faktorer!$E$7+'Antall husdyr'!S88*Faktorer!$F$7</f>
        <v>5510673.0000000009</v>
      </c>
      <c r="C265" s="3">
        <f>G265*Faktorer!$B$15</f>
        <v>830241</v>
      </c>
      <c r="D265" s="10">
        <f>H265*Faktorer!$B$29</f>
        <v>0</v>
      </c>
      <c r="E265" s="3">
        <f>G265*Faktorer!$B$22</f>
        <v>558418.0914280595</v>
      </c>
      <c r="F265" s="3">
        <f t="shared" si="4"/>
        <v>6.89933209142806</v>
      </c>
      <c r="G265" s="23">
        <f>INDEX(Innbyggertall!$E$2:$E$358,MATCH(A265,Innbyggertall!$D$2:$D$358,0))</f>
        <v>9543</v>
      </c>
      <c r="H265" s="3">
        <f>IFERROR(INDEX(Halm!$I$2:$I$272,MATCH(A265,Halm!$J$2:$J$272,0)),0)</f>
        <v>0</v>
      </c>
    </row>
    <row r="266" spans="1:8" x14ac:dyDescent="0.25">
      <c r="A266" t="s">
        <v>273</v>
      </c>
      <c r="B266" s="3">
        <f>'Antall husdyr'!O66*Faktorer!$B$7+'Antall husdyr'!P66*Faktorer!$C$7+'Antall husdyr'!Q66*Faktorer!$D$7+'Antall husdyr'!R66*Faktorer!$E$7+'Antall husdyr'!S66*Faktorer!$F$7</f>
        <v>7186088.040000001</v>
      </c>
      <c r="C266" s="3">
        <f>G266*Faktorer!$B$15</f>
        <v>1857972</v>
      </c>
      <c r="D266" s="10">
        <f>H266*Faktorer!$B$29</f>
        <v>14078384.805333329</v>
      </c>
      <c r="E266" s="3">
        <f>G266*Faktorer!$B$22</f>
        <v>1249667.479884485</v>
      </c>
      <c r="F266" s="3">
        <f t="shared" si="4"/>
        <v>24.372112325217817</v>
      </c>
      <c r="G266" s="23">
        <f>INDEX(Innbyggertall!$E$2:$E$358,MATCH(A266,Innbyggertall!$D$2:$D$358,0))</f>
        <v>21356</v>
      </c>
      <c r="H266" s="3">
        <f>IFERROR(INDEX(Halm!$I$2:$I$272,MATCH(A266,Halm!$J$2:$J$272,0)),0)</f>
        <v>73229.722222222219</v>
      </c>
    </row>
    <row r="267" spans="1:8" x14ac:dyDescent="0.25">
      <c r="A267" t="s">
        <v>274</v>
      </c>
      <c r="B267" s="3">
        <f>'Antall husdyr'!O13*Faktorer!$B$7+'Antall husdyr'!P13*Faktorer!$C$7+'Antall husdyr'!Q13*Faktorer!$D$7+'Antall husdyr'!R13*Faktorer!$E$7+'Antall husdyr'!S13*Faktorer!$F$7</f>
        <v>24033902.400000006</v>
      </c>
      <c r="C267" s="3">
        <f>G267*Faktorer!$B$15</f>
        <v>12702957</v>
      </c>
      <c r="D267" s="10">
        <f>H267*Faktorer!$B$29</f>
        <v>504986.2965333332</v>
      </c>
      <c r="E267" s="3">
        <f>G267*Faktorer!$B$22</f>
        <v>8543978.1984179392</v>
      </c>
      <c r="F267" s="3">
        <f t="shared" si="4"/>
        <v>45.785823894951278</v>
      </c>
      <c r="G267" s="23">
        <f>INDEX(Innbyggertall!$E$2:$E$358,MATCH(A267,Innbyggertall!$D$2:$D$358,0))</f>
        <v>146011</v>
      </c>
      <c r="H267" s="3">
        <f>IFERROR(INDEX(Halm!$I$2:$I$272,MATCH(A267,Halm!$J$2:$J$272,0)),0)</f>
        <v>2626.7222222222222</v>
      </c>
    </row>
    <row r="268" spans="1:8" x14ac:dyDescent="0.25">
      <c r="A268" t="s">
        <v>275</v>
      </c>
      <c r="B268" s="3">
        <f>'Antall husdyr'!O130*Faktorer!$B$7+'Antall husdyr'!P130*Faktorer!$C$7+'Antall husdyr'!Q130*Faktorer!$D$7+'Antall husdyr'!R130*Faktorer!$E$7+'Antall husdyr'!S130*Faktorer!$F$7</f>
        <v>3407857.2000000007</v>
      </c>
      <c r="C268" s="3">
        <f>G268*Faktorer!$B$15</f>
        <v>231855</v>
      </c>
      <c r="D268" s="10">
        <f>H268*Faktorer!$B$29</f>
        <v>13008.889599999999</v>
      </c>
      <c r="E268" s="3">
        <f>G268*Faktorer!$B$22</f>
        <v>155945.11303109908</v>
      </c>
      <c r="F268" s="3">
        <f t="shared" si="4"/>
        <v>3.8086662026310996</v>
      </c>
      <c r="G268" s="23">
        <f>INDEX(Innbyggertall!$E$2:$E$358,MATCH(A268,Innbyggertall!$D$2:$D$358,0))</f>
        <v>2665</v>
      </c>
      <c r="H268" s="3">
        <f>IFERROR(INDEX(Halm!$I$2:$I$272,MATCH(A268,Halm!$J$2:$J$272,0)),0)</f>
        <v>67.666666666666671</v>
      </c>
    </row>
    <row r="269" spans="1:8" x14ac:dyDescent="0.25">
      <c r="A269" t="s">
        <v>276</v>
      </c>
      <c r="B269" s="3">
        <f>'Antall husdyr'!O3*Faktorer!$B$7+'Antall husdyr'!P3*Faktorer!$C$7+'Antall husdyr'!Q3*Faktorer!$D$7+'Antall husdyr'!R3*Faktorer!$E$7+'Antall husdyr'!S3*Faktorer!$F$7</f>
        <v>37286291.400000006</v>
      </c>
      <c r="C269" s="3">
        <f>G269*Faktorer!$B$15</f>
        <v>2084085</v>
      </c>
      <c r="D269" s="10">
        <f>H269*Faktorer!$B$29</f>
        <v>16153975.57013333</v>
      </c>
      <c r="E269" s="3">
        <f>G269*Faktorer!$B$22</f>
        <v>1401750.5375834818</v>
      </c>
      <c r="F269" s="3">
        <f t="shared" si="4"/>
        <v>56.92610250771682</v>
      </c>
      <c r="G269" s="23">
        <f>INDEX(Innbyggertall!$E$2:$E$358,MATCH(A269,Innbyggertall!$D$2:$D$358,0))</f>
        <v>23955</v>
      </c>
      <c r="H269" s="3">
        <f>IFERROR(INDEX(Halm!$I$2:$I$272,MATCH(A269,Halm!$J$2:$J$272,0)),0)</f>
        <v>84026.055555555562</v>
      </c>
    </row>
    <row r="270" spans="1:8" x14ac:dyDescent="0.25">
      <c r="A270" t="s">
        <v>277</v>
      </c>
      <c r="B270" s="3">
        <f>'Antall husdyr'!O27*Faktorer!$B$7+'Antall husdyr'!P27*Faktorer!$C$7+'Antall husdyr'!Q27*Faktorer!$D$7+'Antall husdyr'!R27*Faktorer!$E$7+'Antall husdyr'!S27*Faktorer!$F$7</f>
        <v>10505991.120000003</v>
      </c>
      <c r="C270" s="3">
        <f>G270*Faktorer!$B$15</f>
        <v>2135067</v>
      </c>
      <c r="D270" s="10">
        <f>H270*Faktorer!$B$29</f>
        <v>9654689.467733331</v>
      </c>
      <c r="E270" s="3">
        <f>G270*Faktorer!$B$22</f>
        <v>1436040.9076533595</v>
      </c>
      <c r="F270" s="3">
        <f t="shared" si="4"/>
        <v>23.731788495386695</v>
      </c>
      <c r="G270" s="23">
        <f>INDEX(Innbyggertall!$E$2:$E$358,MATCH(A270,Innbyggertall!$D$2:$D$358,0))</f>
        <v>24541</v>
      </c>
      <c r="H270" s="3">
        <f>IFERROR(INDEX(Halm!$I$2:$I$272,MATCH(A270,Halm!$J$2:$J$272,0)),0)</f>
        <v>50219.555555555555</v>
      </c>
    </row>
    <row r="271" spans="1:8" x14ac:dyDescent="0.25">
      <c r="A271" t="s">
        <v>278</v>
      </c>
      <c r="B271" s="3">
        <f>'Antall husdyr'!O262*Faktorer!$B$7+'Antall husdyr'!P262*Faktorer!$C$7+'Antall husdyr'!Q262*Faktorer!$D$7+'Antall husdyr'!R262*Faktorer!$E$7+'Antall husdyr'!S262*Faktorer!$F$7</f>
        <v>852331.80000000016</v>
      </c>
      <c r="C271" s="3">
        <f>G271*Faktorer!$B$15</f>
        <v>1661526</v>
      </c>
      <c r="D271" s="10">
        <f>H271*Faktorer!$B$29</f>
        <v>0</v>
      </c>
      <c r="E271" s="3">
        <f>G271*Faktorer!$B$22</f>
        <v>1117538.3747346832</v>
      </c>
      <c r="F271" s="3">
        <f t="shared" si="4"/>
        <v>3.6313961747346837</v>
      </c>
      <c r="G271" s="23">
        <f>INDEX(Innbyggertall!$E$2:$E$358,MATCH(A271,Innbyggertall!$D$2:$D$358,0))</f>
        <v>19098</v>
      </c>
      <c r="H271" s="3">
        <f>IFERROR(INDEX(Halm!$I$2:$I$272,MATCH(A271,Halm!$J$2:$J$272,0)),0)</f>
        <v>0</v>
      </c>
    </row>
    <row r="272" spans="1:8" x14ac:dyDescent="0.25">
      <c r="A272" t="s">
        <v>279</v>
      </c>
      <c r="B272" s="3">
        <f>'Antall husdyr'!O149*Faktorer!$B$7+'Antall husdyr'!P149*Faktorer!$C$7+'Antall husdyr'!Q149*Faktorer!$D$7+'Antall husdyr'!R149*Faktorer!$E$7+'Antall husdyr'!S149*Faktorer!$F$7</f>
        <v>2977628.5200000005</v>
      </c>
      <c r="C272" s="3">
        <f>G272*Faktorer!$B$15</f>
        <v>198447</v>
      </c>
      <c r="D272" s="10">
        <f>H272*Faktorer!$B$29</f>
        <v>1081062.2229333331</v>
      </c>
      <c r="E272" s="3">
        <f>G272*Faktorer!$B$22</f>
        <v>133474.97291704954</v>
      </c>
      <c r="F272" s="3">
        <f t="shared" si="4"/>
        <v>4.3906127158503834</v>
      </c>
      <c r="G272" s="23">
        <f>INDEX(Innbyggertall!$E$2:$E$358,MATCH(A272,Innbyggertall!$D$2:$D$358,0))</f>
        <v>2281</v>
      </c>
      <c r="H272" s="3">
        <f>IFERROR(INDEX(Halm!$I$2:$I$272,MATCH(A272,Halm!$J$2:$J$272,0)),0)</f>
        <v>5623.2222222222226</v>
      </c>
    </row>
    <row r="273" spans="1:8" x14ac:dyDescent="0.25">
      <c r="A273" t="s">
        <v>280</v>
      </c>
      <c r="B273" s="3">
        <f>'Antall husdyr'!O327*Faktorer!$B$7+'Antall husdyr'!P327*Faktorer!$C$7+'Antall husdyr'!Q327*Faktorer!$D$7+'Antall husdyr'!R327*Faktorer!$E$7+'Antall husdyr'!S327*Faktorer!$F$7</f>
        <v>0</v>
      </c>
      <c r="C273" s="3">
        <f>G273*Faktorer!$B$15</f>
        <v>159732</v>
      </c>
      <c r="D273" s="10">
        <f>H273*Faktorer!$B$29</f>
        <v>534.02666666666653</v>
      </c>
      <c r="E273" s="3">
        <f>G273*Faktorer!$B$22</f>
        <v>107435.35742029942</v>
      </c>
      <c r="F273" s="3">
        <f t="shared" si="4"/>
        <v>0.26770138408696609</v>
      </c>
      <c r="G273" s="23">
        <f>INDEX(Innbyggertall!$E$2:$E$358,MATCH(A273,Innbyggertall!$D$2:$D$358,0))</f>
        <v>1836</v>
      </c>
      <c r="H273" s="3">
        <f>IFERROR(INDEX(Halm!$I$2:$I$272,MATCH(A273,Halm!$J$2:$J$272,0)),0)</f>
        <v>2.7777777777777777</v>
      </c>
    </row>
    <row r="274" spans="1:8" x14ac:dyDescent="0.25">
      <c r="A274" t="s">
        <v>281</v>
      </c>
      <c r="B274" s="3">
        <f>'Antall husdyr'!O107*Faktorer!$B$7+'Antall husdyr'!P107*Faktorer!$C$7+'Antall husdyr'!Q107*Faktorer!$D$7+'Antall husdyr'!R107*Faktorer!$E$7+'Antall husdyr'!S107*Faktorer!$F$7</f>
        <v>5515258.9200000009</v>
      </c>
      <c r="C274" s="3">
        <f>G274*Faktorer!$B$15</f>
        <v>1172238</v>
      </c>
      <c r="D274" s="10">
        <f>H274*Faktorer!$B$29</f>
        <v>2926.4661333333324</v>
      </c>
      <c r="E274" s="3">
        <f>G274*Faktorer!$B$22</f>
        <v>788444.44764766574</v>
      </c>
      <c r="F274" s="3">
        <f t="shared" si="4"/>
        <v>7.478867833781</v>
      </c>
      <c r="G274" s="23">
        <f>INDEX(Innbyggertall!$E$2:$E$358,MATCH(A274,Innbyggertall!$D$2:$D$358,0))</f>
        <v>13474</v>
      </c>
      <c r="H274" s="3">
        <f>IFERROR(INDEX(Halm!$I$2:$I$272,MATCH(A274,Halm!$J$2:$J$272,0)),0)</f>
        <v>15.222222222222221</v>
      </c>
    </row>
    <row r="275" spans="1:8" x14ac:dyDescent="0.25">
      <c r="A275" t="s">
        <v>282</v>
      </c>
      <c r="B275" s="3">
        <f>'Antall husdyr'!O117*Faktorer!$B$7+'Antall husdyr'!P117*Faktorer!$C$7+'Antall husdyr'!Q117*Faktorer!$D$7+'Antall husdyr'!R117*Faktorer!$E$7+'Antall husdyr'!S117*Faktorer!$F$7</f>
        <v>3914179.2</v>
      </c>
      <c r="C275" s="3">
        <f>G275*Faktorer!$B$15</f>
        <v>384627</v>
      </c>
      <c r="D275" s="10">
        <f>H275*Faktorer!$B$29</f>
        <v>971.92853333333312</v>
      </c>
      <c r="E275" s="3">
        <f>G275*Faktorer!$B$22</f>
        <v>258699.19126097154</v>
      </c>
      <c r="F275" s="3">
        <f t="shared" si="4"/>
        <v>4.5584773197943047</v>
      </c>
      <c r="G275" s="23">
        <f>INDEX(Innbyggertall!$E$2:$E$358,MATCH(A275,Innbyggertall!$D$2:$D$358,0))</f>
        <v>4421</v>
      </c>
      <c r="H275" s="3">
        <f>IFERROR(INDEX(Halm!$I$2:$I$272,MATCH(A275,Halm!$J$2:$J$272,0)),0)</f>
        <v>5.0555555555555554</v>
      </c>
    </row>
    <row r="276" spans="1:8" x14ac:dyDescent="0.25">
      <c r="A276" t="s">
        <v>283</v>
      </c>
      <c r="B276" s="3">
        <f>'Antall husdyr'!O45*Faktorer!$B$7+'Antall husdyr'!P45*Faktorer!$C$7+'Antall husdyr'!Q45*Faktorer!$D$7+'Antall husdyr'!R45*Faktorer!$E$7+'Antall husdyr'!S45*Faktorer!$F$7</f>
        <v>8013315.6000000015</v>
      </c>
      <c r="C276" s="3">
        <f>G276*Faktorer!$B$15</f>
        <v>630228</v>
      </c>
      <c r="D276" s="10">
        <f>H276*Faktorer!$B$29</f>
        <v>0</v>
      </c>
      <c r="E276" s="3">
        <f>G276*Faktorer!$B$22</f>
        <v>423889.83069316391</v>
      </c>
      <c r="F276" s="3">
        <f t="shared" si="4"/>
        <v>9.0674334306931641</v>
      </c>
      <c r="G276" s="23">
        <f>INDEX(Innbyggertall!$E$2:$E$358,MATCH(A276,Innbyggertall!$D$2:$D$358,0))</f>
        <v>7244</v>
      </c>
      <c r="H276" s="3">
        <f>IFERROR(INDEX(Halm!$I$2:$I$272,MATCH(A276,Halm!$J$2:$J$272,0)),0)</f>
        <v>0</v>
      </c>
    </row>
    <row r="277" spans="1:8" x14ac:dyDescent="0.25">
      <c r="A277" t="s">
        <v>284</v>
      </c>
      <c r="B277" s="3">
        <f>'Antall husdyr'!O353*Faktorer!$B$7+'Antall husdyr'!P353*Faktorer!$C$7+'Antall husdyr'!Q353*Faktorer!$D$7+'Antall husdyr'!R353*Faktorer!$E$7+'Antall husdyr'!S353*Faktorer!$F$7</f>
        <v>0</v>
      </c>
      <c r="C277" s="3">
        <f>G277*Faktorer!$B$15</f>
        <v>838332</v>
      </c>
      <c r="D277" s="10">
        <f>H277*Faktorer!$B$29</f>
        <v>0</v>
      </c>
      <c r="E277" s="3">
        <f>G277*Faktorer!$B$22</f>
        <v>563860.07848693093</v>
      </c>
      <c r="F277" s="3">
        <f t="shared" si="4"/>
        <v>1.4021920784869311</v>
      </c>
      <c r="G277" s="23">
        <f>INDEX(Innbyggertall!$E$2:$E$358,MATCH(A277,Innbyggertall!$D$2:$D$358,0))</f>
        <v>9636</v>
      </c>
      <c r="H277" s="3">
        <f>IFERROR(INDEX(Halm!$I$2:$I$272,MATCH(A277,Halm!$J$2:$J$272,0)),0)</f>
        <v>0</v>
      </c>
    </row>
    <row r="278" spans="1:8" x14ac:dyDescent="0.25">
      <c r="A278" t="s">
        <v>285</v>
      </c>
      <c r="B278" s="3">
        <f>'Antall husdyr'!O83*Faktorer!$B$7+'Antall husdyr'!P83*Faktorer!$C$7+'Antall husdyr'!Q83*Faktorer!$D$7+'Antall husdyr'!R83*Faktorer!$E$7+'Antall husdyr'!S83*Faktorer!$F$7</f>
        <v>5607235.8000000007</v>
      </c>
      <c r="C278" s="3">
        <f>G278*Faktorer!$B$15</f>
        <v>331905</v>
      </c>
      <c r="D278" s="10">
        <f>H278*Faktorer!$B$29</f>
        <v>0</v>
      </c>
      <c r="E278" s="3">
        <f>G278*Faktorer!$B$22</f>
        <v>223238.50139348707</v>
      </c>
      <c r="F278" s="3">
        <f t="shared" si="4"/>
        <v>6.1623793013934876</v>
      </c>
      <c r="G278" s="23">
        <f>INDEX(Innbyggertall!$E$2:$E$358,MATCH(A278,Innbyggertall!$D$2:$D$358,0))</f>
        <v>3815</v>
      </c>
      <c r="H278" s="3">
        <f>IFERROR(INDEX(Halm!$I$2:$I$272,MATCH(A278,Halm!$J$2:$J$272,0)),0)</f>
        <v>0</v>
      </c>
    </row>
    <row r="279" spans="1:8" x14ac:dyDescent="0.25">
      <c r="A279" t="s">
        <v>286</v>
      </c>
      <c r="B279" s="3">
        <f>'Antall husdyr'!O131*Faktorer!$B$7+'Antall husdyr'!P131*Faktorer!$C$7+'Antall husdyr'!Q131*Faktorer!$D$7+'Antall husdyr'!R131*Faktorer!$E$7+'Antall husdyr'!S131*Faktorer!$F$7</f>
        <v>4185626.4000000004</v>
      </c>
      <c r="C279" s="3">
        <f>G279*Faktorer!$B$15</f>
        <v>618570</v>
      </c>
      <c r="D279" s="10">
        <f>H279*Faktorer!$B$29</f>
        <v>448945.5381333332</v>
      </c>
      <c r="E279" s="3">
        <f>G279*Faktorer!$B$22</f>
        <v>416048.68804919871</v>
      </c>
      <c r="F279" s="3">
        <f t="shared" si="4"/>
        <v>5.6691906261825329</v>
      </c>
      <c r="G279" s="23">
        <f>INDEX(Innbyggertall!$E$2:$E$358,MATCH(A279,Innbyggertall!$D$2:$D$358,0))</f>
        <v>7110</v>
      </c>
      <c r="H279" s="3">
        <f>IFERROR(INDEX(Halm!$I$2:$I$272,MATCH(A279,Halm!$J$2:$J$272,0)),0)</f>
        <v>2335.2222222222222</v>
      </c>
    </row>
    <row r="280" spans="1:8" x14ac:dyDescent="0.25">
      <c r="A280" t="s">
        <v>287</v>
      </c>
      <c r="B280" s="3">
        <f>'Antall husdyr'!O10*Faktorer!$B$7+'Antall husdyr'!P10*Faktorer!$C$7+'Antall husdyr'!Q10*Faktorer!$D$7+'Antall husdyr'!R10*Faktorer!$E$7+'Antall husdyr'!S10*Faktorer!$F$7</f>
        <v>19648602.600000001</v>
      </c>
      <c r="C280" s="3">
        <f>G280*Faktorer!$B$15</f>
        <v>1932705</v>
      </c>
      <c r="D280" s="10">
        <f>H280*Faktorer!$B$29</f>
        <v>64.083199999999977</v>
      </c>
      <c r="E280" s="3">
        <f>G280*Faktorer!$B$22</f>
        <v>1299932.7151916947</v>
      </c>
      <c r="F280" s="3">
        <f t="shared" si="4"/>
        <v>22.881304398391698</v>
      </c>
      <c r="G280" s="23">
        <f>INDEX(Innbyggertall!$E$2:$E$358,MATCH(A280,Innbyggertall!$D$2:$D$358,0))</f>
        <v>22215</v>
      </c>
      <c r="H280" s="3">
        <f>IFERROR(INDEX(Halm!$I$2:$I$272,MATCH(A280,Halm!$J$2:$J$272,0)),0)</f>
        <v>0.33333333333333331</v>
      </c>
    </row>
    <row r="281" spans="1:8" x14ac:dyDescent="0.25">
      <c r="A281" t="s">
        <v>288</v>
      </c>
      <c r="B281" s="3">
        <f>'Antall husdyr'!O39*Faktorer!$B$7+'Antall husdyr'!P39*Faktorer!$C$7+'Antall husdyr'!Q39*Faktorer!$D$7+'Antall husdyr'!R39*Faktorer!$E$7+'Antall husdyr'!S39*Faktorer!$F$7</f>
        <v>8500782</v>
      </c>
      <c r="C281" s="3">
        <f>G281*Faktorer!$B$15</f>
        <v>514344</v>
      </c>
      <c r="D281" s="10">
        <f>H281*Faktorer!$B$29</f>
        <v>1254514.0842666663</v>
      </c>
      <c r="E281" s="3">
        <f>G281*Faktorer!$B$22</f>
        <v>345946.53217255452</v>
      </c>
      <c r="F281" s="3">
        <f t="shared" si="4"/>
        <v>10.615586616439222</v>
      </c>
      <c r="G281" s="23">
        <f>INDEX(Innbyggertall!$E$2:$E$358,MATCH(A281,Innbyggertall!$D$2:$D$358,0))</f>
        <v>5912</v>
      </c>
      <c r="H281" s="3">
        <f>IFERROR(INDEX(Halm!$I$2:$I$272,MATCH(A281,Halm!$J$2:$J$272,0)),0)</f>
        <v>6525.4444444444443</v>
      </c>
    </row>
    <row r="282" spans="1:8" x14ac:dyDescent="0.25">
      <c r="A282" t="s">
        <v>289</v>
      </c>
      <c r="B282" s="3">
        <f>'Antall husdyr'!O165*Faktorer!$B$7+'Antall husdyr'!P165*Faktorer!$C$7+'Antall husdyr'!Q165*Faktorer!$D$7+'Antall husdyr'!R165*Faktorer!$E$7+'Antall husdyr'!S165*Faktorer!$F$7</f>
        <v>2509434.12</v>
      </c>
      <c r="C282" s="3">
        <f>G282*Faktorer!$B$15</f>
        <v>498684</v>
      </c>
      <c r="D282" s="10">
        <f>H282*Faktorer!$B$29</f>
        <v>0</v>
      </c>
      <c r="E282" s="3">
        <f>G282*Faktorer!$B$22</f>
        <v>335413.65399409382</v>
      </c>
      <c r="F282" s="3">
        <f t="shared" si="4"/>
        <v>3.3435317739940937</v>
      </c>
      <c r="G282" s="23">
        <f>INDEX(Innbyggertall!$E$2:$E$358,MATCH(A282,Innbyggertall!$D$2:$D$358,0))</f>
        <v>5732</v>
      </c>
      <c r="H282" s="3">
        <f>IFERROR(INDEX(Halm!$I$2:$I$272,MATCH(A282,Halm!$J$2:$J$272,0)),0)</f>
        <v>0</v>
      </c>
    </row>
    <row r="283" spans="1:8" x14ac:dyDescent="0.25">
      <c r="A283" t="s">
        <v>290</v>
      </c>
      <c r="B283" s="3">
        <f>'Antall husdyr'!O189*Faktorer!$B$7+'Antall husdyr'!P189*Faktorer!$C$7+'Antall husdyr'!Q189*Faktorer!$D$7+'Antall husdyr'!R189*Faktorer!$E$7+'Antall husdyr'!S189*Faktorer!$F$7</f>
        <v>1767140.4000000004</v>
      </c>
      <c r="C283" s="3">
        <f>G283*Faktorer!$B$15</f>
        <v>663810</v>
      </c>
      <c r="D283" s="10">
        <f>H283*Faktorer!$B$29</f>
        <v>0</v>
      </c>
      <c r="E283" s="3">
        <f>G283*Faktorer!$B$22</f>
        <v>446477.00278697413</v>
      </c>
      <c r="F283" s="3">
        <f t="shared" si="4"/>
        <v>2.8774274027869744</v>
      </c>
      <c r="G283" s="23">
        <f>INDEX(Innbyggertall!$E$2:$E$358,MATCH(A283,Innbyggertall!$D$2:$D$358,0))</f>
        <v>7630</v>
      </c>
      <c r="H283" s="3">
        <f>IFERROR(INDEX(Halm!$I$2:$I$272,MATCH(A283,Halm!$J$2:$J$272,0)),0)</f>
        <v>0</v>
      </c>
    </row>
    <row r="284" spans="1:8" x14ac:dyDescent="0.25">
      <c r="A284" t="s">
        <v>291</v>
      </c>
      <c r="B284" s="3">
        <f>'Antall husdyr'!O33*Faktorer!$B$7+'Antall husdyr'!P33*Faktorer!$C$7+'Antall husdyr'!Q33*Faktorer!$D$7+'Antall husdyr'!R33*Faktorer!$E$7+'Antall husdyr'!S33*Faktorer!$F$7</f>
        <v>9410848.8000000007</v>
      </c>
      <c r="C284" s="3">
        <f>G284*Faktorer!$B$15</f>
        <v>171390</v>
      </c>
      <c r="D284" s="10">
        <f>H284*Faktorer!$B$29</f>
        <v>356003.53706666658</v>
      </c>
      <c r="E284" s="3">
        <f>G284*Faktorer!$B$22</f>
        <v>115276.50006426462</v>
      </c>
      <c r="F284" s="3">
        <f t="shared" si="4"/>
        <v>10.053518837130932</v>
      </c>
      <c r="G284" s="23">
        <f>INDEX(Innbyggertall!$E$2:$E$358,MATCH(A284,Innbyggertall!$D$2:$D$358,0))</f>
        <v>1970</v>
      </c>
      <c r="H284" s="3">
        <f>IFERROR(INDEX(Halm!$I$2:$I$272,MATCH(A284,Halm!$J$2:$J$272,0)),0)</f>
        <v>1851.7777777777778</v>
      </c>
    </row>
    <row r="285" spans="1:8" x14ac:dyDescent="0.25">
      <c r="A285" t="s">
        <v>292</v>
      </c>
      <c r="B285" s="3">
        <f>'Antall husdyr'!O172*Faktorer!$B$7+'Antall husdyr'!P172*Faktorer!$C$7+'Antall husdyr'!Q172*Faktorer!$D$7+'Antall husdyr'!R172*Faktorer!$E$7+'Antall husdyr'!S172*Faktorer!$F$7</f>
        <v>2059277.4000000004</v>
      </c>
      <c r="C285" s="3">
        <f>G285*Faktorer!$B$15</f>
        <v>484068</v>
      </c>
      <c r="D285" s="10">
        <f>H285*Faktorer!$B$29</f>
        <v>2139876.8949333332</v>
      </c>
      <c r="E285" s="3">
        <f>G285*Faktorer!$B$22</f>
        <v>325582.96769419714</v>
      </c>
      <c r="F285" s="3">
        <f t="shared" si="4"/>
        <v>5.008805262627531</v>
      </c>
      <c r="G285" s="23">
        <f>INDEX(Innbyggertall!$E$2:$E$358,MATCH(A285,Innbyggertall!$D$2:$D$358,0))</f>
        <v>5564</v>
      </c>
      <c r="H285" s="3">
        <f>IFERROR(INDEX(Halm!$I$2:$I$272,MATCH(A285,Halm!$J$2:$J$272,0)),0)</f>
        <v>11130.722222222223</v>
      </c>
    </row>
    <row r="286" spans="1:8" x14ac:dyDescent="0.25">
      <c r="A286" t="s">
        <v>293</v>
      </c>
      <c r="B286" s="3">
        <f>'Antall husdyr'!O135*Faktorer!$B$7+'Antall husdyr'!P135*Faktorer!$C$7+'Antall husdyr'!Q135*Faktorer!$D$7+'Antall husdyr'!R135*Faktorer!$E$7+'Antall husdyr'!S135*Faktorer!$F$7</f>
        <v>3147897.6000000006</v>
      </c>
      <c r="C286" s="3">
        <f>G286*Faktorer!$B$15</f>
        <v>249342</v>
      </c>
      <c r="D286" s="10">
        <f>H286*Faktorer!$B$29</f>
        <v>217113.88159999994</v>
      </c>
      <c r="E286" s="3">
        <f>G286*Faktorer!$B$22</f>
        <v>167706.82699704691</v>
      </c>
      <c r="F286" s="3">
        <f t="shared" si="4"/>
        <v>3.7820603085970474</v>
      </c>
      <c r="G286" s="23">
        <f>INDEX(Innbyggertall!$E$2:$E$358,MATCH(A286,Innbyggertall!$D$2:$D$358,0))</f>
        <v>2866</v>
      </c>
      <c r="H286" s="3">
        <f>IFERROR(INDEX(Halm!$I$2:$I$272,MATCH(A286,Halm!$J$2:$J$272,0)),0)</f>
        <v>1129.3333333333333</v>
      </c>
    </row>
    <row r="287" spans="1:8" x14ac:dyDescent="0.25">
      <c r="A287" t="s">
        <v>294</v>
      </c>
      <c r="B287" s="3">
        <f>'Antall husdyr'!O316*Faktorer!$B$7+'Antall husdyr'!P316*Faktorer!$C$7+'Antall husdyr'!Q316*Faktorer!$D$7+'Antall husdyr'!R316*Faktorer!$E$7+'Antall husdyr'!S316*Faktorer!$F$7</f>
        <v>77932.800000000017</v>
      </c>
      <c r="C287" s="3">
        <f>G287*Faktorer!$B$15</f>
        <v>160515</v>
      </c>
      <c r="D287" s="10">
        <f>H287*Faktorer!$B$29</f>
        <v>53.402666666666654</v>
      </c>
      <c r="E287" s="3">
        <f>G287*Faktorer!$B$22</f>
        <v>107962.00132922245</v>
      </c>
      <c r="F287" s="3">
        <f t="shared" si="4"/>
        <v>0.34646320399588909</v>
      </c>
      <c r="G287" s="23">
        <f>INDEX(Innbyggertall!$E$2:$E$358,MATCH(A287,Innbyggertall!$D$2:$D$358,0))</f>
        <v>1845</v>
      </c>
      <c r="H287" s="3">
        <f>IFERROR(INDEX(Halm!$I$2:$I$272,MATCH(A287,Halm!$J$2:$J$272,0)),0)</f>
        <v>0.27777777777777779</v>
      </c>
    </row>
    <row r="288" spans="1:8" x14ac:dyDescent="0.25">
      <c r="A288" t="s">
        <v>295</v>
      </c>
      <c r="B288" s="3">
        <f>'Antall husdyr'!O50*Faktorer!$B$7+'Antall husdyr'!P50*Faktorer!$C$7+'Antall husdyr'!Q50*Faktorer!$D$7+'Antall husdyr'!R50*Faktorer!$E$7+'Antall husdyr'!S50*Faktorer!$F$7</f>
        <v>7044647.5200000014</v>
      </c>
      <c r="C288" s="3">
        <f>G288*Faktorer!$B$15</f>
        <v>281880</v>
      </c>
      <c r="D288" s="10">
        <f>H288*Faktorer!$B$29</f>
        <v>824280.84053333313</v>
      </c>
      <c r="E288" s="3">
        <f>G288*Faktorer!$B$22</f>
        <v>189591.80721229309</v>
      </c>
      <c r="F288" s="3">
        <f t="shared" si="4"/>
        <v>8.3404001677456279</v>
      </c>
      <c r="G288" s="23">
        <f>INDEX(Innbyggertall!$E$2:$E$358,MATCH(A288,Innbyggertall!$D$2:$D$358,0))</f>
        <v>3240</v>
      </c>
      <c r="H288" s="3">
        <f>IFERROR(INDEX(Halm!$I$2:$I$272,MATCH(A288,Halm!$J$2:$J$272,0)),0)</f>
        <v>4287.5555555555557</v>
      </c>
    </row>
    <row r="289" spans="1:8" x14ac:dyDescent="0.25">
      <c r="A289" t="s">
        <v>296</v>
      </c>
      <c r="B289" s="3">
        <f>'Antall husdyr'!O281*Faktorer!$B$7+'Antall husdyr'!P281*Faktorer!$C$7+'Antall husdyr'!Q281*Faktorer!$D$7+'Antall husdyr'!R281*Faktorer!$E$7+'Antall husdyr'!S281*Faktorer!$F$7</f>
        <v>255088.32000000004</v>
      </c>
      <c r="C289" s="3">
        <f>G289*Faktorer!$B$15</f>
        <v>702003</v>
      </c>
      <c r="D289" s="10">
        <f>H289*Faktorer!$B$29</f>
        <v>10848142.942933332</v>
      </c>
      <c r="E289" s="3">
        <f>G289*Faktorer!$B$22</f>
        <v>472165.52234444226</v>
      </c>
      <c r="F289" s="3">
        <f t="shared" si="4"/>
        <v>12.277399785277774</v>
      </c>
      <c r="G289" s="23">
        <f>INDEX(Innbyggertall!$E$2:$E$358,MATCH(A289,Innbyggertall!$D$2:$D$358,0))</f>
        <v>8069</v>
      </c>
      <c r="H289" s="3">
        <f>IFERROR(INDEX(Halm!$I$2:$I$272,MATCH(A289,Halm!$J$2:$J$272,0)),0)</f>
        <v>56427.388888888891</v>
      </c>
    </row>
    <row r="290" spans="1:8" x14ac:dyDescent="0.25">
      <c r="A290" t="s">
        <v>297</v>
      </c>
      <c r="B290" s="3">
        <f>'Antall husdyr'!O329*Faktorer!$B$7+'Antall husdyr'!P329*Faktorer!$C$7+'Antall husdyr'!Q329*Faktorer!$D$7+'Antall husdyr'!R329*Faktorer!$E$7+'Antall husdyr'!S329*Faktorer!$F$7</f>
        <v>0</v>
      </c>
      <c r="C290" s="3">
        <f>G290*Faktorer!$B$15</f>
        <v>298236</v>
      </c>
      <c r="D290" s="10">
        <f>H290*Faktorer!$B$29</f>
        <v>64.083199999999977</v>
      </c>
      <c r="E290" s="3">
        <f>G290*Faktorer!$B$22</f>
        <v>200592.8133097965</v>
      </c>
      <c r="F290" s="3">
        <f t="shared" si="4"/>
        <v>0.49889289650979651</v>
      </c>
      <c r="G290" s="23">
        <f>INDEX(Innbyggertall!$E$2:$E$358,MATCH(A290,Innbyggertall!$D$2:$D$358,0))</f>
        <v>3428</v>
      </c>
      <c r="H290" s="3">
        <f>IFERROR(INDEX(Halm!$I$2:$I$272,MATCH(A290,Halm!$J$2:$J$272,0)),0)</f>
        <v>0.33333333333333331</v>
      </c>
    </row>
    <row r="291" spans="1:8" x14ac:dyDescent="0.25">
      <c r="A291" t="s">
        <v>298</v>
      </c>
      <c r="B291" s="3">
        <f>'Antall husdyr'!O212*Faktorer!$B$7+'Antall husdyr'!P212*Faktorer!$C$7+'Antall husdyr'!Q212*Faktorer!$D$7+'Antall husdyr'!R212*Faktorer!$E$7+'Antall husdyr'!S212*Faktorer!$F$7</f>
        <v>1481203.2000000002</v>
      </c>
      <c r="C291" s="3">
        <f>G291*Faktorer!$B$15</f>
        <v>856950</v>
      </c>
      <c r="D291" s="10">
        <f>H291*Faktorer!$B$29</f>
        <v>373.81866666666656</v>
      </c>
      <c r="E291" s="3">
        <f>G291*Faktorer!$B$22</f>
        <v>576382.50032132317</v>
      </c>
      <c r="F291" s="3">
        <f t="shared" si="4"/>
        <v>2.9149095189879901</v>
      </c>
      <c r="G291" s="23">
        <f>INDEX(Innbyggertall!$E$2:$E$358,MATCH(A291,Innbyggertall!$D$2:$D$358,0))</f>
        <v>9850</v>
      </c>
      <c r="H291" s="3">
        <f>IFERROR(INDEX(Halm!$I$2:$I$272,MATCH(A291,Halm!$J$2:$J$272,0)),0)</f>
        <v>1.9444444444444444</v>
      </c>
    </row>
    <row r="292" spans="1:8" x14ac:dyDescent="0.25">
      <c r="A292" t="s">
        <v>299</v>
      </c>
      <c r="B292" s="3">
        <f>'Antall husdyr'!O7*Faktorer!$B$7+'Antall husdyr'!P7*Faktorer!$C$7+'Antall husdyr'!Q7*Faktorer!$D$7+'Antall husdyr'!R7*Faktorer!$E$7+'Antall husdyr'!S7*Faktorer!$F$7</f>
        <v>28241477.880000003</v>
      </c>
      <c r="C292" s="3">
        <f>G292*Faktorer!$B$15</f>
        <v>1720947</v>
      </c>
      <c r="D292" s="10">
        <f>H292*Faktorer!$B$29</f>
        <v>611076.03413333325</v>
      </c>
      <c r="E292" s="3">
        <f>G292*Faktorer!$B$22</f>
        <v>1157504.7958229536</v>
      </c>
      <c r="F292" s="3">
        <f t="shared" si="4"/>
        <v>31.731005709956289</v>
      </c>
      <c r="G292" s="23">
        <f>INDEX(Innbyggertall!$E$2:$E$358,MATCH(A292,Innbyggertall!$D$2:$D$358,0))</f>
        <v>19781</v>
      </c>
      <c r="H292" s="3">
        <f>IFERROR(INDEX(Halm!$I$2:$I$272,MATCH(A292,Halm!$J$2:$J$272,0)),0)</f>
        <v>3178.5555555555557</v>
      </c>
    </row>
    <row r="293" spans="1:8" x14ac:dyDescent="0.25">
      <c r="A293" t="s">
        <v>300</v>
      </c>
      <c r="B293" s="3">
        <f>'Antall husdyr'!O87*Faktorer!$B$7+'Antall husdyr'!P87*Faktorer!$C$7+'Antall husdyr'!Q87*Faktorer!$D$7+'Antall husdyr'!R87*Faktorer!$E$7+'Antall husdyr'!S87*Faktorer!$F$7</f>
        <v>4758776.4000000004</v>
      </c>
      <c r="C293" s="3">
        <f>G293*Faktorer!$B$15</f>
        <v>263697</v>
      </c>
      <c r="D293" s="10">
        <f>H293*Faktorer!$B$29</f>
        <v>10573.727999999997</v>
      </c>
      <c r="E293" s="3">
        <f>G293*Faktorer!$B$22</f>
        <v>177361.96532730258</v>
      </c>
      <c r="F293" s="3">
        <f t="shared" si="4"/>
        <v>5.2104090933273035</v>
      </c>
      <c r="G293" s="23">
        <f>INDEX(Innbyggertall!$E$2:$E$358,MATCH(A293,Innbyggertall!$D$2:$D$358,0))</f>
        <v>3031</v>
      </c>
      <c r="H293" s="3">
        <f>IFERROR(INDEX(Halm!$I$2:$I$272,MATCH(A293,Halm!$J$2:$J$272,0)),0)</f>
        <v>55</v>
      </c>
    </row>
    <row r="294" spans="1:8" x14ac:dyDescent="0.25">
      <c r="A294" t="s">
        <v>301</v>
      </c>
      <c r="B294" s="3">
        <f>'Antall husdyr'!O205*Faktorer!$B$7+'Antall husdyr'!P205*Faktorer!$C$7+'Antall husdyr'!Q205*Faktorer!$D$7+'Antall husdyr'!R205*Faktorer!$E$7+'Antall husdyr'!S205*Faktorer!$F$7</f>
        <v>1316179.2000000002</v>
      </c>
      <c r="C294" s="3">
        <f>G294*Faktorer!$B$15</f>
        <v>482502</v>
      </c>
      <c r="D294" s="10">
        <f>H294*Faktorer!$B$29</f>
        <v>4485.8239999999987</v>
      </c>
      <c r="E294" s="3">
        <f>G294*Faktorer!$B$22</f>
        <v>324529.67987635109</v>
      </c>
      <c r="F294" s="3">
        <f t="shared" si="4"/>
        <v>2.1276967038763517</v>
      </c>
      <c r="G294" s="23">
        <f>INDEX(Innbyggertall!$E$2:$E$358,MATCH(A294,Innbyggertall!$D$2:$D$358,0))</f>
        <v>5546</v>
      </c>
      <c r="H294" s="3">
        <f>IFERROR(INDEX(Halm!$I$2:$I$272,MATCH(A294,Halm!$J$2:$J$272,0)),0)</f>
        <v>23.333333333333332</v>
      </c>
    </row>
    <row r="295" spans="1:8" x14ac:dyDescent="0.25">
      <c r="A295" t="s">
        <v>302</v>
      </c>
      <c r="B295" s="3">
        <f>'Antall husdyr'!O220*Faktorer!$B$7+'Antall husdyr'!P220*Faktorer!$C$7+'Antall husdyr'!Q220*Faktorer!$D$7+'Antall husdyr'!R220*Faktorer!$E$7+'Antall husdyr'!S220*Faktorer!$F$7</f>
        <v>1240320.0000000002</v>
      </c>
      <c r="C295" s="3">
        <f>G295*Faktorer!$B$15</f>
        <v>365922</v>
      </c>
      <c r="D295" s="10">
        <f>H295*Faktorer!$B$29</f>
        <v>10.680533333333331</v>
      </c>
      <c r="E295" s="3">
        <f>G295*Faktorer!$B$22</f>
        <v>246118.25343669899</v>
      </c>
      <c r="F295" s="3">
        <f t="shared" si="4"/>
        <v>1.8523709339700327</v>
      </c>
      <c r="G295" s="23">
        <f>INDEX(Innbyggertall!$E$2:$E$358,MATCH(A295,Innbyggertall!$D$2:$D$358,0))</f>
        <v>4206</v>
      </c>
      <c r="H295" s="3">
        <f>IFERROR(INDEX(Halm!$I$2:$I$272,MATCH(A295,Halm!$J$2:$J$272,0)),0)</f>
        <v>5.5555555555555552E-2</v>
      </c>
    </row>
    <row r="296" spans="1:8" x14ac:dyDescent="0.25">
      <c r="A296" t="s">
        <v>303</v>
      </c>
      <c r="B296" s="3">
        <f>'Antall husdyr'!O274*Faktorer!$B$7+'Antall husdyr'!P274*Faktorer!$C$7+'Antall husdyr'!Q274*Faktorer!$D$7+'Antall husdyr'!R274*Faktorer!$E$7+'Antall husdyr'!S274*Faktorer!$F$7</f>
        <v>554569.80000000016</v>
      </c>
      <c r="C296" s="3">
        <f>G296*Faktorer!$B$15</f>
        <v>191226</v>
      </c>
      <c r="D296" s="10">
        <f>H296*Faktorer!$B$29</f>
        <v>4806.2399999999989</v>
      </c>
      <c r="E296" s="3">
        <f>G296*Faktorer!$B$22</f>
        <v>128618.14575698154</v>
      </c>
      <c r="F296" s="3">
        <f t="shared" si="4"/>
        <v>0.87922018575698169</v>
      </c>
      <c r="G296" s="23">
        <f>INDEX(Innbyggertall!$E$2:$E$358,MATCH(A296,Innbyggertall!$D$2:$D$358,0))</f>
        <v>2198</v>
      </c>
      <c r="H296" s="3">
        <f>IFERROR(INDEX(Halm!$I$2:$I$272,MATCH(A296,Halm!$J$2:$J$272,0)),0)</f>
        <v>25</v>
      </c>
    </row>
    <row r="297" spans="1:8" x14ac:dyDescent="0.25">
      <c r="A297" t="s">
        <v>304</v>
      </c>
      <c r="B297" s="3">
        <f>'Antall husdyr'!O58*Faktorer!$B$7+'Antall husdyr'!P58*Faktorer!$C$7+'Antall husdyr'!Q58*Faktorer!$D$7+'Antall husdyr'!R58*Faktorer!$E$7+'Antall husdyr'!S58*Faktorer!$F$7</f>
        <v>7309138.2000000011</v>
      </c>
      <c r="C297" s="3">
        <f>G297*Faktorer!$B$15</f>
        <v>135285</v>
      </c>
      <c r="D297" s="10">
        <f>H297*Faktorer!$B$29</f>
        <v>22247.550933333328</v>
      </c>
      <c r="E297" s="3">
        <f>G297*Faktorer!$B$22</f>
        <v>90992.36426392461</v>
      </c>
      <c r="F297" s="3">
        <f t="shared" si="4"/>
        <v>7.5576631151972586</v>
      </c>
      <c r="G297" s="23">
        <f>INDEX(Innbyggertall!$E$2:$E$358,MATCH(A297,Innbyggertall!$D$2:$D$358,0))</f>
        <v>1555</v>
      </c>
      <c r="H297" s="3">
        <f>IFERROR(INDEX(Halm!$I$2:$I$272,MATCH(A297,Halm!$J$2:$J$272,0)),0)</f>
        <v>115.72222222222223</v>
      </c>
    </row>
    <row r="298" spans="1:8" x14ac:dyDescent="0.25">
      <c r="A298" t="s">
        <v>305</v>
      </c>
      <c r="B298" s="3">
        <f>'Antall husdyr'!O233*Faktorer!$B$7+'Antall husdyr'!P233*Faktorer!$C$7+'Antall husdyr'!Q233*Faktorer!$D$7+'Antall husdyr'!R233*Faktorer!$E$7+'Antall husdyr'!S233*Faktorer!$F$7</f>
        <v>1510154.4000000001</v>
      </c>
      <c r="C298" s="3">
        <f>G298*Faktorer!$B$15</f>
        <v>6785304</v>
      </c>
      <c r="D298" s="10">
        <f>H298*Faktorer!$B$29</f>
        <v>138.84693333333331</v>
      </c>
      <c r="E298" s="3">
        <f>G298*Faktorer!$B$22</f>
        <v>4563779.0827472722</v>
      </c>
      <c r="F298" s="3">
        <f t="shared" si="4"/>
        <v>12.859376329680607</v>
      </c>
      <c r="G298" s="23">
        <f>INDEX(Innbyggertall!$E$2:$E$358,MATCH(A298,Innbyggertall!$D$2:$D$358,0))</f>
        <v>77992</v>
      </c>
      <c r="H298" s="3">
        <f>IFERROR(INDEX(Halm!$I$2:$I$272,MATCH(A298,Halm!$J$2:$J$272,0)),0)</f>
        <v>0.72222222222222221</v>
      </c>
    </row>
    <row r="299" spans="1:8" x14ac:dyDescent="0.25">
      <c r="A299" t="s">
        <v>306</v>
      </c>
      <c r="B299" s="3">
        <f>'Antall husdyr'!O126*Faktorer!$B$7+'Antall husdyr'!P126*Faktorer!$C$7+'Antall husdyr'!Q126*Faktorer!$D$7+'Antall husdyr'!R126*Faktorer!$E$7+'Antall husdyr'!S126*Faktorer!$F$7</f>
        <v>5271325.92</v>
      </c>
      <c r="C299" s="3">
        <f>G299*Faktorer!$B$15</f>
        <v>18501420</v>
      </c>
      <c r="D299" s="10">
        <f>H299*Faktorer!$B$29</f>
        <v>9172869.2479999978</v>
      </c>
      <c r="E299" s="3">
        <f>G299*Faktorer!$B$22</f>
        <v>12444010.407952545</v>
      </c>
      <c r="F299" s="3">
        <f t="shared" si="4"/>
        <v>45.389625575952543</v>
      </c>
      <c r="G299" s="23">
        <f>INDEX(Innbyggertall!$E$2:$E$358,MATCH(A299,Innbyggertall!$D$2:$D$358,0))</f>
        <v>212660</v>
      </c>
      <c r="H299" s="3">
        <f>IFERROR(INDEX(Halm!$I$2:$I$272,MATCH(A299,Halm!$J$2:$J$272,0)),0)</f>
        <v>47713.333333333336</v>
      </c>
    </row>
    <row r="300" spans="1:8" x14ac:dyDescent="0.25">
      <c r="A300" t="s">
        <v>307</v>
      </c>
      <c r="B300" s="3">
        <f>'Antall husdyr'!O173*Faktorer!$B$7+'Antall husdyr'!P173*Faktorer!$C$7+'Antall husdyr'!Q173*Faktorer!$D$7+'Antall husdyr'!R173*Faktorer!$E$7+'Antall husdyr'!S173*Faktorer!$F$7</f>
        <v>2176857.6000000006</v>
      </c>
      <c r="C300" s="3">
        <f>G300*Faktorer!$B$15</f>
        <v>572634</v>
      </c>
      <c r="D300" s="10">
        <f>H300*Faktorer!$B$29</f>
        <v>10701.894399999997</v>
      </c>
      <c r="E300" s="3">
        <f>G300*Faktorer!$B$22</f>
        <v>385152.24539238057</v>
      </c>
      <c r="F300" s="3">
        <f t="shared" si="4"/>
        <v>3.1453457397923814</v>
      </c>
      <c r="G300" s="23">
        <f>INDEX(Innbyggertall!$E$2:$E$358,MATCH(A300,Innbyggertall!$D$2:$D$358,0))</f>
        <v>6582</v>
      </c>
      <c r="H300" s="3">
        <f>IFERROR(INDEX(Halm!$I$2:$I$272,MATCH(A300,Halm!$J$2:$J$272,0)),0)</f>
        <v>55.666666666666664</v>
      </c>
    </row>
    <row r="301" spans="1:8" x14ac:dyDescent="0.25">
      <c r="A301" t="s">
        <v>308</v>
      </c>
      <c r="B301" s="3">
        <f>'Antall husdyr'!O352*Faktorer!$B$7+'Antall husdyr'!P352*Faktorer!$C$7+'Antall husdyr'!Q352*Faktorer!$D$7+'Antall husdyr'!R352*Faktorer!$E$7+'Antall husdyr'!S352*Faktorer!$F$7</f>
        <v>0</v>
      </c>
      <c r="C301" s="3">
        <f>G301*Faktorer!$B$15</f>
        <v>38628</v>
      </c>
      <c r="D301" s="10">
        <f>H301*Faktorer!$B$29</f>
        <v>106.80533333333331</v>
      </c>
      <c r="E301" s="3">
        <f>G301*Faktorer!$B$22</f>
        <v>25981.099506869792</v>
      </c>
      <c r="F301" s="3">
        <f t="shared" si="4"/>
        <v>6.471590484020312E-2</v>
      </c>
      <c r="G301" s="23">
        <f>INDEX(Innbyggertall!$E$2:$E$358,MATCH(A301,Innbyggertall!$D$2:$D$358,0))</f>
        <v>444</v>
      </c>
      <c r="H301" s="3">
        <f>IFERROR(INDEX(Halm!$I$2:$I$272,MATCH(A301,Halm!$J$2:$J$272,0)),0)</f>
        <v>0.55555555555555558</v>
      </c>
    </row>
    <row r="302" spans="1:8" x14ac:dyDescent="0.25">
      <c r="A302" t="s">
        <v>309</v>
      </c>
      <c r="B302" s="3">
        <f>'Antall husdyr'!O278*Faktorer!$B$7+'Antall husdyr'!P278*Faktorer!$C$7+'Antall husdyr'!Q278*Faktorer!$D$7+'Antall husdyr'!R278*Faktorer!$E$7+'Antall husdyr'!S278*Faktorer!$F$7</f>
        <v>608686.08000000007</v>
      </c>
      <c r="C302" s="3">
        <f>G302*Faktorer!$B$15</f>
        <v>538008</v>
      </c>
      <c r="D302" s="10">
        <f>H302*Faktorer!$B$29</f>
        <v>88231.885866666649</v>
      </c>
      <c r="E302" s="3">
        <f>G302*Faktorer!$B$22</f>
        <v>361862.88142000634</v>
      </c>
      <c r="F302" s="3">
        <f t="shared" si="4"/>
        <v>1.5967888472866729</v>
      </c>
      <c r="G302" s="23">
        <f>INDEX(Innbyggertall!$E$2:$E$358,MATCH(A302,Innbyggertall!$D$2:$D$358,0))</f>
        <v>6184</v>
      </c>
      <c r="H302" s="3">
        <f>IFERROR(INDEX(Halm!$I$2:$I$272,MATCH(A302,Halm!$J$2:$J$272,0)),0)</f>
        <v>458.94444444444446</v>
      </c>
    </row>
    <row r="303" spans="1:8" x14ac:dyDescent="0.25">
      <c r="A303" t="s">
        <v>310</v>
      </c>
      <c r="B303" s="3">
        <f>'Antall husdyr'!O200*Faktorer!$B$7+'Antall husdyr'!P200*Faktorer!$C$7+'Antall husdyr'!Q200*Faktorer!$D$7+'Antall husdyr'!R200*Faktorer!$E$7+'Antall husdyr'!S200*Faktorer!$F$7</f>
        <v>1669765.2</v>
      </c>
      <c r="C303" s="3">
        <f>G303*Faktorer!$B$15</f>
        <v>65511</v>
      </c>
      <c r="D303" s="10">
        <f>H303*Faktorer!$B$29</f>
        <v>0</v>
      </c>
      <c r="E303" s="3">
        <f>G303*Faktorer!$B$22</f>
        <v>44062.540379894039</v>
      </c>
      <c r="F303" s="3">
        <f t="shared" si="4"/>
        <v>1.7793387403798939</v>
      </c>
      <c r="G303" s="23">
        <f>INDEX(Innbyggertall!$E$2:$E$358,MATCH(A303,Innbyggertall!$D$2:$D$358,0))</f>
        <v>753</v>
      </c>
      <c r="H303" s="3">
        <f>IFERROR(INDEX(Halm!$I$2:$I$272,MATCH(A303,Halm!$J$2:$J$272,0)),0)</f>
        <v>0</v>
      </c>
    </row>
    <row r="304" spans="1:8" x14ac:dyDescent="0.25">
      <c r="A304" t="s">
        <v>311</v>
      </c>
      <c r="B304" s="3">
        <f>'Antall husdyr'!O20*Faktorer!$B$7+'Antall husdyr'!P20*Faktorer!$C$7+'Antall husdyr'!Q20*Faktorer!$D$7+'Antall husdyr'!R20*Faktorer!$E$7+'Antall husdyr'!S20*Faktorer!$F$7</f>
        <v>11817185.4</v>
      </c>
      <c r="C304" s="3">
        <f>G304*Faktorer!$B$15</f>
        <v>489636</v>
      </c>
      <c r="D304" s="10">
        <f>H304*Faktorer!$B$29</f>
        <v>102052.49599999998</v>
      </c>
      <c r="E304" s="3">
        <f>G304*Faktorer!$B$22</f>
        <v>329327.99104653875</v>
      </c>
      <c r="F304" s="3">
        <f t="shared" si="4"/>
        <v>12.738201887046538</v>
      </c>
      <c r="G304" s="23">
        <f>INDEX(Innbyggertall!$E$2:$E$358,MATCH(A304,Innbyggertall!$D$2:$D$358,0))</f>
        <v>5628</v>
      </c>
      <c r="H304" s="3">
        <f>IFERROR(INDEX(Halm!$I$2:$I$272,MATCH(A304,Halm!$J$2:$J$272,0)),0)</f>
        <v>530.83333333333337</v>
      </c>
    </row>
    <row r="305" spans="1:8" x14ac:dyDescent="0.25">
      <c r="A305" t="s">
        <v>312</v>
      </c>
      <c r="B305" s="3">
        <f>'Antall husdyr'!O243*Faktorer!$B$7+'Antall husdyr'!P243*Faktorer!$C$7+'Antall husdyr'!Q243*Faktorer!$D$7+'Antall husdyr'!R243*Faktorer!$E$7+'Antall husdyr'!S243*Faktorer!$F$7</f>
        <v>1044466.8</v>
      </c>
      <c r="C305" s="3">
        <f>G305*Faktorer!$B$15</f>
        <v>253170</v>
      </c>
      <c r="D305" s="10">
        <f>H305*Faktorer!$B$29</f>
        <v>0</v>
      </c>
      <c r="E305" s="3">
        <f>G305*Faktorer!$B$22</f>
        <v>170281.53055178176</v>
      </c>
      <c r="F305" s="3">
        <f t="shared" si="4"/>
        <v>1.4679183305517818</v>
      </c>
      <c r="G305" s="23">
        <f>INDEX(Innbyggertall!$E$2:$E$358,MATCH(A305,Innbyggertall!$D$2:$D$358,0))</f>
        <v>2910</v>
      </c>
      <c r="H305" s="3">
        <f>IFERROR(INDEX(Halm!$I$2:$I$272,MATCH(A305,Halm!$J$2:$J$272,0)),0)</f>
        <v>0</v>
      </c>
    </row>
    <row r="306" spans="1:8" x14ac:dyDescent="0.25">
      <c r="A306" t="s">
        <v>313</v>
      </c>
      <c r="B306" s="3">
        <f>'Antall husdyr'!O32*Faktorer!$B$7+'Antall husdyr'!P32*Faktorer!$C$7+'Antall husdyr'!Q32*Faktorer!$D$7+'Antall husdyr'!R32*Faktorer!$E$7+'Antall husdyr'!S32*Faktorer!$F$7</f>
        <v>9927058.2000000011</v>
      </c>
      <c r="C306" s="3">
        <f>G306*Faktorer!$B$15</f>
        <v>992235</v>
      </c>
      <c r="D306" s="10">
        <f>H306*Faktorer!$B$29</f>
        <v>320.41599999999994</v>
      </c>
      <c r="E306" s="3">
        <f>G306*Faktorer!$B$22</f>
        <v>667374.86458524771</v>
      </c>
      <c r="F306" s="3">
        <f t="shared" si="4"/>
        <v>11.586988480585248</v>
      </c>
      <c r="G306" s="23">
        <f>INDEX(Innbyggertall!$E$2:$E$358,MATCH(A306,Innbyggertall!$D$2:$D$358,0))</f>
        <v>11405</v>
      </c>
      <c r="H306" s="3">
        <f>IFERROR(INDEX(Halm!$I$2:$I$272,MATCH(A306,Halm!$J$2:$J$272,0)),0)</f>
        <v>1.6666666666666667</v>
      </c>
    </row>
    <row r="307" spans="1:8" x14ac:dyDescent="0.25">
      <c r="A307" t="s">
        <v>314</v>
      </c>
      <c r="B307" s="3">
        <f>'Antall husdyr'!O40*Faktorer!$B$7+'Antall husdyr'!P40*Faktorer!$C$7+'Antall husdyr'!Q40*Faktorer!$D$7+'Antall husdyr'!R40*Faktorer!$E$7+'Antall husdyr'!S40*Faktorer!$F$7</f>
        <v>8710540.3200000003</v>
      </c>
      <c r="C307" s="3">
        <f>G307*Faktorer!$B$15</f>
        <v>5094807</v>
      </c>
      <c r="D307" s="10">
        <f>H307*Faktorer!$B$29</f>
        <v>15988555.469866663</v>
      </c>
      <c r="E307" s="3">
        <f>G307*Faktorer!$B$22</f>
        <v>3426754.8833824368</v>
      </c>
      <c r="F307" s="3">
        <f t="shared" si="4"/>
        <v>33.2206576732491</v>
      </c>
      <c r="G307" s="23">
        <f>INDEX(Innbyggertall!$E$2:$E$358,MATCH(A307,Innbyggertall!$D$2:$D$358,0))</f>
        <v>58561</v>
      </c>
      <c r="H307" s="3">
        <f>IFERROR(INDEX(Halm!$I$2:$I$272,MATCH(A307,Halm!$J$2:$J$272,0)),0)</f>
        <v>83165.611111111109</v>
      </c>
    </row>
    <row r="308" spans="1:8" x14ac:dyDescent="0.25">
      <c r="A308" t="s">
        <v>315</v>
      </c>
      <c r="B308" s="3">
        <f>'Antall husdyr'!O139*Faktorer!$B$7+'Antall husdyr'!P139*Faktorer!$C$7+'Antall husdyr'!Q139*Faktorer!$D$7+'Antall husdyr'!R139*Faktorer!$E$7+'Antall husdyr'!S139*Faktorer!$F$7</f>
        <v>3354928.2000000007</v>
      </c>
      <c r="C308" s="3">
        <f>G308*Faktorer!$B$15</f>
        <v>3729342</v>
      </c>
      <c r="D308" s="10">
        <f>H308*Faktorer!$B$29</f>
        <v>15361629.524266664</v>
      </c>
      <c r="E308" s="3">
        <f>G308*Faktorer!$B$22</f>
        <v>2508346.422210542</v>
      </c>
      <c r="F308" s="3">
        <f t="shared" si="4"/>
        <v>24.954246146477203</v>
      </c>
      <c r="G308" s="23">
        <f>INDEX(Innbyggertall!$E$2:$E$358,MATCH(A308,Innbyggertall!$D$2:$D$358,0))</f>
        <v>42866</v>
      </c>
      <c r="H308" s="3">
        <f>IFERROR(INDEX(Halm!$I$2:$I$272,MATCH(A308,Halm!$J$2:$J$272,0)),0)</f>
        <v>79904.611111111109</v>
      </c>
    </row>
    <row r="309" spans="1:8" x14ac:dyDescent="0.25">
      <c r="A309" t="s">
        <v>316</v>
      </c>
      <c r="B309" s="3">
        <f>'Antall husdyr'!O181*Faktorer!$B$7+'Antall husdyr'!P181*Faktorer!$C$7+'Antall husdyr'!Q181*Faktorer!$D$7+'Antall husdyr'!R181*Faktorer!$E$7+'Antall husdyr'!S181*Faktorer!$F$7</f>
        <v>2142273.6000000006</v>
      </c>
      <c r="C309" s="3">
        <f>G309*Faktorer!$B$15</f>
        <v>969876</v>
      </c>
      <c r="D309" s="10">
        <f>H309*Faktorer!$B$29</f>
        <v>1666.1631999999995</v>
      </c>
      <c r="E309" s="3">
        <f>G309*Faktorer!$B$22</f>
        <v>652336.25518600107</v>
      </c>
      <c r="F309" s="3">
        <f t="shared" si="4"/>
        <v>3.7661520183860016</v>
      </c>
      <c r="G309" s="23">
        <f>INDEX(Innbyggertall!$E$2:$E$358,MATCH(A309,Innbyggertall!$D$2:$D$358,0))</f>
        <v>11148</v>
      </c>
      <c r="H309" s="3">
        <f>IFERROR(INDEX(Halm!$I$2:$I$272,MATCH(A309,Halm!$J$2:$J$272,0)),0)</f>
        <v>8.6666666666666661</v>
      </c>
    </row>
    <row r="310" spans="1:8" x14ac:dyDescent="0.25">
      <c r="A310" t="s">
        <v>317</v>
      </c>
      <c r="B310" s="3">
        <f>'Antall husdyr'!O277*Faktorer!$B$7+'Antall husdyr'!P277*Faktorer!$C$7+'Antall husdyr'!Q277*Faktorer!$D$7+'Antall husdyr'!R277*Faktorer!$E$7+'Antall husdyr'!S277*Faktorer!$F$7</f>
        <v>592368.00000000012</v>
      </c>
      <c r="C310" s="3">
        <f>G310*Faktorer!$B$15</f>
        <v>765339</v>
      </c>
      <c r="D310" s="10">
        <f>H310*Faktorer!$B$29</f>
        <v>0</v>
      </c>
      <c r="E310" s="3">
        <f>G310*Faktorer!$B$22</f>
        <v>514765.16297732788</v>
      </c>
      <c r="F310" s="3">
        <f t="shared" si="4"/>
        <v>1.8724721629773278</v>
      </c>
      <c r="G310" s="23">
        <f>INDEX(Innbyggertall!$E$2:$E$358,MATCH(A310,Innbyggertall!$D$2:$D$358,0))</f>
        <v>8797</v>
      </c>
      <c r="H310" s="3">
        <f>IFERROR(INDEX(Halm!$I$2:$I$272,MATCH(A310,Halm!$J$2:$J$272,0)),0)</f>
        <v>0</v>
      </c>
    </row>
    <row r="311" spans="1:8" x14ac:dyDescent="0.25">
      <c r="A311" t="s">
        <v>318</v>
      </c>
      <c r="B311" s="3">
        <f>'Antall husdyr'!O294*Faktorer!$B$7+'Antall husdyr'!P294*Faktorer!$C$7+'Antall husdyr'!Q294*Faktorer!$D$7+'Antall husdyr'!R294*Faktorer!$E$7+'Antall husdyr'!S294*Faktorer!$F$7</f>
        <v>147421.80000000005</v>
      </c>
      <c r="C311" s="3">
        <f>G311*Faktorer!$B$15</f>
        <v>91872</v>
      </c>
      <c r="D311" s="10">
        <f>H311*Faktorer!$B$29</f>
        <v>0</v>
      </c>
      <c r="E311" s="3">
        <f>G311*Faktorer!$B$22</f>
        <v>61792.885313636267</v>
      </c>
      <c r="F311" s="3">
        <f t="shared" si="4"/>
        <v>0.3010866853136363</v>
      </c>
      <c r="G311" s="23">
        <f>INDEX(Innbyggertall!$E$2:$E$358,MATCH(A311,Innbyggertall!$D$2:$D$358,0))</f>
        <v>1056</v>
      </c>
      <c r="H311" s="3">
        <f>IFERROR(INDEX(Halm!$I$2:$I$272,MATCH(A311,Halm!$J$2:$J$272,0)),0)</f>
        <v>0</v>
      </c>
    </row>
    <row r="312" spans="1:8" x14ac:dyDescent="0.25">
      <c r="A312" t="s">
        <v>319</v>
      </c>
      <c r="B312" s="3">
        <f>'Antall husdyr'!O319*Faktorer!$B$7+'Antall husdyr'!P319*Faktorer!$C$7+'Antall husdyr'!Q319*Faktorer!$D$7+'Antall husdyr'!R319*Faktorer!$E$7+'Antall husdyr'!S319*Faktorer!$F$7</f>
        <v>0</v>
      </c>
      <c r="C312" s="3">
        <f>G312*Faktorer!$B$15</f>
        <v>75168</v>
      </c>
      <c r="D312" s="10">
        <f>H312*Faktorer!$B$29</f>
        <v>0</v>
      </c>
      <c r="E312" s="3">
        <f>G312*Faktorer!$B$22</f>
        <v>50557.815256611488</v>
      </c>
      <c r="F312" s="3">
        <f t="shared" si="4"/>
        <v>0.1257258152566115</v>
      </c>
      <c r="G312" s="23">
        <f>INDEX(Innbyggertall!$E$2:$E$358,MATCH(A312,Innbyggertall!$D$2:$D$358,0))</f>
        <v>864</v>
      </c>
      <c r="H312" s="3">
        <f>IFERROR(INDEX(Halm!$I$2:$I$272,MATCH(A312,Halm!$J$2:$J$272,0)),0)</f>
        <v>0</v>
      </c>
    </row>
    <row r="313" spans="1:8" x14ac:dyDescent="0.25">
      <c r="A313" t="s">
        <v>320</v>
      </c>
      <c r="B313" s="3">
        <f>'Antall husdyr'!O355*Faktorer!$B$7+'Antall husdyr'!P355*Faktorer!$C$7+'Antall husdyr'!Q355*Faktorer!$D$7+'Antall husdyr'!R355*Faktorer!$E$7+'Antall husdyr'!S355*Faktorer!$F$7</f>
        <v>0</v>
      </c>
      <c r="C313" s="3">
        <f>G313*Faktorer!$B$15</f>
        <v>18096</v>
      </c>
      <c r="D313" s="10">
        <f>H313*Faktorer!$B$29</f>
        <v>0</v>
      </c>
      <c r="E313" s="3">
        <f>G313*Faktorer!$B$22</f>
        <v>12171.325895110174</v>
      </c>
      <c r="F313" s="3">
        <f t="shared" si="4"/>
        <v>3.0267325895110175E-2</v>
      </c>
      <c r="G313" s="23">
        <f>INDEX(Innbyggertall!$E$2:$E$358,MATCH(A313,Innbyggertall!$D$2:$D$358,0))</f>
        <v>208</v>
      </c>
      <c r="H313" s="3">
        <f>IFERROR(INDEX(Halm!$I$2:$I$272,MATCH(A313,Halm!$J$2:$J$272,0)),0)</f>
        <v>0</v>
      </c>
    </row>
    <row r="314" spans="1:8" x14ac:dyDescent="0.25">
      <c r="A314" t="s">
        <v>321</v>
      </c>
      <c r="B314" s="3">
        <f>'Antall husdyr'!O290*Faktorer!$B$7+'Antall husdyr'!P290*Faktorer!$C$7+'Antall husdyr'!Q290*Faktorer!$D$7+'Antall husdyr'!R290*Faktorer!$E$7+'Antall husdyr'!S290*Faktorer!$F$7</f>
        <v>190771.20000000004</v>
      </c>
      <c r="C314" s="3">
        <f>G314*Faktorer!$B$15</f>
        <v>486591</v>
      </c>
      <c r="D314" s="10">
        <f>H314*Faktorer!$B$29</f>
        <v>0</v>
      </c>
      <c r="E314" s="3">
        <f>G314*Faktorer!$B$22</f>
        <v>327279.9314007269</v>
      </c>
      <c r="F314" s="3">
        <f t="shared" si="4"/>
        <v>1.004642131400727</v>
      </c>
      <c r="G314" s="23">
        <f>INDEX(Innbyggertall!$E$2:$E$358,MATCH(A314,Innbyggertall!$D$2:$D$358,0))</f>
        <v>5593</v>
      </c>
      <c r="H314" s="3">
        <f>IFERROR(INDEX(Halm!$I$2:$I$272,MATCH(A314,Halm!$J$2:$J$272,0)),0)</f>
        <v>0</v>
      </c>
    </row>
    <row r="315" spans="1:8" x14ac:dyDescent="0.25">
      <c r="A315" t="s">
        <v>322</v>
      </c>
      <c r="B315" s="3">
        <f>'Antall husdyr'!O237*Faktorer!$B$7+'Antall husdyr'!P237*Faktorer!$C$7+'Antall husdyr'!Q237*Faktorer!$D$7+'Antall husdyr'!R237*Faktorer!$E$7+'Antall husdyr'!S237*Faktorer!$F$7</f>
        <v>417225.60000000009</v>
      </c>
      <c r="C315" s="3">
        <f>G315*Faktorer!$B$15</f>
        <v>337125</v>
      </c>
      <c r="D315" s="10">
        <f>H315*Faktorer!$B$29</f>
        <v>0</v>
      </c>
      <c r="E315" s="3">
        <f>G315*Faktorer!$B$22</f>
        <v>226749.46078630732</v>
      </c>
      <c r="F315" s="3">
        <f t="shared" si="4"/>
        <v>0.9811000607863074</v>
      </c>
      <c r="G315" s="23">
        <f>INDEX(Innbyggertall!$E$2:$E$358,MATCH(A315,Innbyggertall!$D$2:$D$358,0))</f>
        <v>3875</v>
      </c>
      <c r="H315" s="3">
        <f>IFERROR(INDEX(Halm!$I$2:$I$272,MATCH(A315,Halm!$J$2:$J$272,0)),0)</f>
        <v>0</v>
      </c>
    </row>
    <row r="316" spans="1:8" x14ac:dyDescent="0.25">
      <c r="A316" t="s">
        <v>323</v>
      </c>
      <c r="B316" s="3">
        <f>'Antall husdyr'!O297*Faktorer!$B$7+'Antall husdyr'!P297*Faktorer!$C$7+'Antall husdyr'!Q297*Faktorer!$D$7+'Antall husdyr'!R297*Faktorer!$E$7+'Antall husdyr'!S297*Faktorer!$F$7</f>
        <v>403708.80000000005</v>
      </c>
      <c r="C316" s="3">
        <f>G316*Faktorer!$B$15</f>
        <v>102660</v>
      </c>
      <c r="D316" s="10">
        <f>H316*Faktorer!$B$29</f>
        <v>2541.9669333333327</v>
      </c>
      <c r="E316" s="3">
        <f>G316*Faktorer!$B$22</f>
        <v>69048.868058798093</v>
      </c>
      <c r="F316" s="3">
        <f t="shared" si="4"/>
        <v>0.57795963499213154</v>
      </c>
      <c r="G316" s="23">
        <f>INDEX(Innbyggertall!$E$2:$E$358,MATCH(A316,Innbyggertall!$D$2:$D$358,0))</f>
        <v>1180</v>
      </c>
      <c r="H316" s="3">
        <f>IFERROR(INDEX(Halm!$I$2:$I$272,MATCH(A316,Halm!$J$2:$J$272,0)),0)</f>
        <v>13.222222222222221</v>
      </c>
    </row>
    <row r="317" spans="1:8" x14ac:dyDescent="0.25">
      <c r="A317" t="s">
        <v>324</v>
      </c>
      <c r="B317" s="3">
        <f>'Antall husdyr'!O154*Faktorer!$B$7+'Antall husdyr'!P154*Faktorer!$C$7+'Antall husdyr'!Q154*Faktorer!$D$7+'Antall husdyr'!R154*Faktorer!$E$7+'Antall husdyr'!S154*Faktorer!$F$7</f>
        <v>2663991.0000000005</v>
      </c>
      <c r="C317" s="3">
        <f>G317*Faktorer!$B$15</f>
        <v>142332</v>
      </c>
      <c r="D317" s="10">
        <f>H317*Faktorer!$B$29</f>
        <v>15508.134399999997</v>
      </c>
      <c r="E317" s="3">
        <f>G317*Faktorer!$B$22</f>
        <v>95732.159444231947</v>
      </c>
      <c r="F317" s="3">
        <f t="shared" si="4"/>
        <v>2.9175632938442324</v>
      </c>
      <c r="G317" s="23">
        <f>INDEX(Innbyggertall!$E$2:$E$358,MATCH(A317,Innbyggertall!$D$2:$D$358,0))</f>
        <v>1636</v>
      </c>
      <c r="H317" s="3">
        <f>IFERROR(INDEX(Halm!$I$2:$I$272,MATCH(A317,Halm!$J$2:$J$272,0)),0)</f>
        <v>80.666666666666671</v>
      </c>
    </row>
    <row r="318" spans="1:8" x14ac:dyDescent="0.25">
      <c r="A318" t="s">
        <v>325</v>
      </c>
      <c r="B318" s="3">
        <f>'Antall husdyr'!O127*Faktorer!$B$7+'Antall husdyr'!P127*Faktorer!$C$7+'Antall husdyr'!Q127*Faktorer!$D$7+'Antall husdyr'!R127*Faktorer!$E$7+'Antall husdyr'!S127*Faktorer!$F$7</f>
        <v>4638498.6000000006</v>
      </c>
      <c r="C318" s="3">
        <f>G318*Faktorer!$B$15</f>
        <v>262131</v>
      </c>
      <c r="D318" s="10">
        <f>H318*Faktorer!$B$29</f>
        <v>0</v>
      </c>
      <c r="E318" s="3">
        <f>G318*Faktorer!$B$22</f>
        <v>176308.67750945649</v>
      </c>
      <c r="F318" s="3">
        <f t="shared" si="4"/>
        <v>5.0769382775094574</v>
      </c>
      <c r="G318" s="23">
        <f>INDEX(Innbyggertall!$E$2:$E$358,MATCH(A318,Innbyggertall!$D$2:$D$358,0))</f>
        <v>3013</v>
      </c>
      <c r="H318" s="3">
        <f>IFERROR(INDEX(Halm!$I$2:$I$272,MATCH(A318,Halm!$J$2:$J$272,0)),0)</f>
        <v>0</v>
      </c>
    </row>
    <row r="319" spans="1:8" x14ac:dyDescent="0.25">
      <c r="A319" t="s">
        <v>326</v>
      </c>
      <c r="B319" s="3">
        <f>'Antall husdyr'!O333*Faktorer!$B$7+'Antall husdyr'!P333*Faktorer!$C$7+'Antall husdyr'!Q333*Faktorer!$D$7+'Antall husdyr'!R333*Faktorer!$E$7+'Antall husdyr'!S333*Faktorer!$F$7</f>
        <v>0</v>
      </c>
      <c r="C319" s="3">
        <f>G319*Faktorer!$B$15</f>
        <v>168171</v>
      </c>
      <c r="D319" s="10">
        <f>H319*Faktorer!$B$29</f>
        <v>0</v>
      </c>
      <c r="E319" s="3">
        <f>G319*Faktorer!$B$22</f>
        <v>113111.40843869215</v>
      </c>
      <c r="F319" s="3">
        <f t="shared" si="4"/>
        <v>0.28128240843869218</v>
      </c>
      <c r="G319" s="23">
        <f>INDEX(Innbyggertall!$E$2:$E$358,MATCH(A319,Innbyggertall!$D$2:$D$358,0))</f>
        <v>1933</v>
      </c>
      <c r="H319" s="3">
        <f>IFERROR(INDEX(Halm!$I$2:$I$272,MATCH(A319,Halm!$J$2:$J$272,0)),0)</f>
        <v>0</v>
      </c>
    </row>
    <row r="320" spans="1:8" x14ac:dyDescent="0.25">
      <c r="A320" t="s">
        <v>327</v>
      </c>
      <c r="B320" s="3">
        <f>'Antall husdyr'!O100*Faktorer!$B$7+'Antall husdyr'!P100*Faktorer!$C$7+'Antall husdyr'!Q100*Faktorer!$D$7+'Antall husdyr'!R100*Faktorer!$E$7+'Antall husdyr'!S100*Faktorer!$F$7</f>
        <v>4133836.9200000009</v>
      </c>
      <c r="C320" s="3">
        <f>G320*Faktorer!$B$15</f>
        <v>1160754</v>
      </c>
      <c r="D320" s="10">
        <f>H320*Faktorer!$B$29</f>
        <v>108161.76106666664</v>
      </c>
      <c r="E320" s="3">
        <f>G320*Faktorer!$B$22</f>
        <v>780720.33698346117</v>
      </c>
      <c r="F320" s="3">
        <f t="shared" si="4"/>
        <v>6.1834730180501287</v>
      </c>
      <c r="G320" s="23">
        <f>INDEX(Innbyggertall!$E$2:$E$358,MATCH(A320,Innbyggertall!$D$2:$D$358,0))</f>
        <v>13342</v>
      </c>
      <c r="H320" s="3">
        <f>IFERROR(INDEX(Halm!$I$2:$I$272,MATCH(A320,Halm!$J$2:$J$272,0)),0)</f>
        <v>562.61111111111109</v>
      </c>
    </row>
    <row r="321" spans="1:8" x14ac:dyDescent="0.25">
      <c r="A321" t="s">
        <v>328</v>
      </c>
      <c r="B321" s="3">
        <f>'Antall husdyr'!O96*Faktorer!$B$7+'Antall husdyr'!P96*Faktorer!$C$7+'Antall husdyr'!Q96*Faktorer!$D$7+'Antall husdyr'!R96*Faktorer!$E$7+'Antall husdyr'!S96*Faktorer!$F$7</f>
        <v>4239953.28</v>
      </c>
      <c r="C321" s="3">
        <f>G321*Faktorer!$B$15</f>
        <v>106053</v>
      </c>
      <c r="D321" s="10">
        <f>H321*Faktorer!$B$29</f>
        <v>13521.555199999997</v>
      </c>
      <c r="E321" s="3">
        <f>G321*Faktorer!$B$22</f>
        <v>71330.991664131259</v>
      </c>
      <c r="F321" s="3">
        <f t="shared" si="4"/>
        <v>4.4308588268641316</v>
      </c>
      <c r="G321" s="23">
        <f>INDEX(Innbyggertall!$E$2:$E$358,MATCH(A321,Innbyggertall!$D$2:$D$358,0))</f>
        <v>1219</v>
      </c>
      <c r="H321" s="3">
        <f>IFERROR(INDEX(Halm!$I$2:$I$272,MATCH(A321,Halm!$J$2:$J$272,0)),0)</f>
        <v>70.333333333333329</v>
      </c>
    </row>
    <row r="322" spans="1:8" x14ac:dyDescent="0.25">
      <c r="A322" t="s">
        <v>329</v>
      </c>
      <c r="B322" s="3">
        <f>'Antall husdyr'!O342*Faktorer!$B$7+'Antall husdyr'!P342*Faktorer!$C$7+'Antall husdyr'!Q342*Faktorer!$D$7+'Antall husdyr'!R342*Faktorer!$E$7+'Antall husdyr'!S342*Faktorer!$F$7</f>
        <v>0</v>
      </c>
      <c r="C322" s="3">
        <f>G322*Faktorer!$B$15</f>
        <v>186441</v>
      </c>
      <c r="D322" s="10">
        <f>H322*Faktorer!$B$29</f>
        <v>3674.103466666666</v>
      </c>
      <c r="E322" s="3">
        <f>G322*Faktorer!$B$22</f>
        <v>125399.76631356298</v>
      </c>
      <c r="F322" s="3">
        <f t="shared" si="4"/>
        <v>0.31551486978022963</v>
      </c>
      <c r="G322" s="23">
        <f>INDEX(Innbyggertall!$E$2:$E$358,MATCH(A322,Innbyggertall!$D$2:$D$358,0))</f>
        <v>2143</v>
      </c>
      <c r="H322" s="3">
        <f>IFERROR(INDEX(Halm!$I$2:$I$272,MATCH(A322,Halm!$J$2:$J$272,0)),0)</f>
        <v>19.111111111111111</v>
      </c>
    </row>
    <row r="323" spans="1:8" x14ac:dyDescent="0.25">
      <c r="A323" t="s">
        <v>330</v>
      </c>
      <c r="B323" s="3">
        <f>'Antall husdyr'!O155*Faktorer!$B$7+'Antall husdyr'!P155*Faktorer!$C$7+'Antall husdyr'!Q155*Faktorer!$D$7+'Antall husdyr'!R155*Faktorer!$E$7+'Antall husdyr'!S155*Faktorer!$F$7</f>
        <v>2682979.8000000003</v>
      </c>
      <c r="C323" s="3">
        <f>G323*Faktorer!$B$15</f>
        <v>1330578</v>
      </c>
      <c r="D323" s="10">
        <f>H323*Faktorer!$B$29</f>
        <v>32543.585066666659</v>
      </c>
      <c r="E323" s="3">
        <f>G323*Faktorer!$B$22</f>
        <v>894943.54922987975</v>
      </c>
      <c r="F323" s="3">
        <f t="shared" ref="F323:F386" si="5">SUM(B323:E323)/1000000</f>
        <v>4.9410449342965466</v>
      </c>
      <c r="G323" s="23">
        <f>INDEX(Innbyggertall!$E$2:$E$358,MATCH(A323,Innbyggertall!$D$2:$D$358,0))</f>
        <v>15294</v>
      </c>
      <c r="H323" s="3">
        <f>IFERROR(INDEX(Halm!$I$2:$I$272,MATCH(A323,Halm!$J$2:$J$272,0)),0)</f>
        <v>169.27777777777777</v>
      </c>
    </row>
    <row r="324" spans="1:8" x14ac:dyDescent="0.25">
      <c r="A324" t="s">
        <v>331</v>
      </c>
      <c r="B324" s="3">
        <f>'Antall husdyr'!O21*Faktorer!$B$7+'Antall husdyr'!P21*Faktorer!$C$7+'Antall husdyr'!Q21*Faktorer!$D$7+'Antall husdyr'!R21*Faktorer!$E$7+'Antall husdyr'!S21*Faktorer!$F$7</f>
        <v>12830889.119999999</v>
      </c>
      <c r="C324" s="3">
        <f>G324*Faktorer!$B$15</f>
        <v>1305174</v>
      </c>
      <c r="D324" s="10">
        <f>H324*Faktorer!$B$29</f>
        <v>8125279.8165333308</v>
      </c>
      <c r="E324" s="3">
        <f>G324*Faktorer!$B$22</f>
        <v>877856.8801848212</v>
      </c>
      <c r="F324" s="3">
        <f t="shared" si="5"/>
        <v>23.139199816718154</v>
      </c>
      <c r="G324" s="23">
        <f>INDEX(Innbyggertall!$E$2:$E$358,MATCH(A324,Innbyggertall!$D$2:$D$358,0))</f>
        <v>15002</v>
      </c>
      <c r="H324" s="3">
        <f>IFERROR(INDEX(Halm!$I$2:$I$272,MATCH(A324,Halm!$J$2:$J$272,0)),0)</f>
        <v>42264.222222222219</v>
      </c>
    </row>
    <row r="325" spans="1:8" x14ac:dyDescent="0.25">
      <c r="A325" t="s">
        <v>332</v>
      </c>
      <c r="B325" s="3">
        <f>'Antall husdyr'!O292*Faktorer!$B$7+'Antall husdyr'!P292*Faktorer!$C$7+'Antall husdyr'!Q292*Faktorer!$D$7+'Antall husdyr'!R292*Faktorer!$E$7+'Antall husdyr'!S292*Faktorer!$F$7</f>
        <v>1753620</v>
      </c>
      <c r="C325" s="3">
        <f>G325*Faktorer!$B$15</f>
        <v>1660743</v>
      </c>
      <c r="D325" s="10">
        <f>H325*Faktorer!$B$29</f>
        <v>6890503.3578666653</v>
      </c>
      <c r="E325" s="3">
        <f>G325*Faktorer!$B$22</f>
        <v>1117011.7308257602</v>
      </c>
      <c r="F325" s="3">
        <f t="shared" si="5"/>
        <v>11.421878088692425</v>
      </c>
      <c r="G325" s="23">
        <f>INDEX(Innbyggertall!$E$2:$E$358,MATCH(A325,Innbyggertall!$D$2:$D$358,0))</f>
        <v>19089</v>
      </c>
      <c r="H325" s="3">
        <f>IFERROR(INDEX(Halm!$I$2:$I$272,MATCH(A325,Halm!$J$2:$J$272,0)),0)</f>
        <v>35841.444444444445</v>
      </c>
    </row>
    <row r="326" spans="1:8" x14ac:dyDescent="0.25">
      <c r="A326" t="s">
        <v>333</v>
      </c>
      <c r="B326" s="3">
        <f>'Antall husdyr'!O101*Faktorer!$B$7+'Antall husdyr'!P101*Faktorer!$C$7+'Antall husdyr'!Q101*Faktorer!$D$7+'Antall husdyr'!R101*Faktorer!$E$7+'Antall husdyr'!S101*Faktorer!$F$7</f>
        <v>4128296.5200000005</v>
      </c>
      <c r="C326" s="3">
        <f>G326*Faktorer!$B$15</f>
        <v>613437</v>
      </c>
      <c r="D326" s="10">
        <f>H326*Faktorer!$B$29</f>
        <v>101048.52586666663</v>
      </c>
      <c r="E326" s="3">
        <f>G326*Faktorer!$B$22</f>
        <v>412596.24464625883</v>
      </c>
      <c r="F326" s="3">
        <f t="shared" si="5"/>
        <v>5.255378290512926</v>
      </c>
      <c r="G326" s="23">
        <f>INDEX(Innbyggertall!$E$2:$E$358,MATCH(A326,Innbyggertall!$D$2:$D$358,0))</f>
        <v>7051</v>
      </c>
      <c r="H326" s="3">
        <f>IFERROR(INDEX(Halm!$I$2:$I$272,MATCH(A326,Halm!$J$2:$J$272,0)),0)</f>
        <v>525.61111111111109</v>
      </c>
    </row>
    <row r="327" spans="1:8" x14ac:dyDescent="0.25">
      <c r="A327" t="s">
        <v>334</v>
      </c>
      <c r="B327" s="3">
        <f>'Antall husdyr'!O80*Faktorer!$B$7+'Antall husdyr'!P80*Faktorer!$C$7+'Antall husdyr'!Q80*Faktorer!$D$7+'Antall husdyr'!R80*Faktorer!$E$7+'Antall husdyr'!S80*Faktorer!$F$7</f>
        <v>5383959.6000000006</v>
      </c>
      <c r="C327" s="3">
        <f>G327*Faktorer!$B$15</f>
        <v>181917</v>
      </c>
      <c r="D327" s="10">
        <f>H327*Faktorer!$B$29</f>
        <v>147968.10879999996</v>
      </c>
      <c r="E327" s="3">
        <f>G327*Faktorer!$B$22</f>
        <v>122356.93483978545</v>
      </c>
      <c r="F327" s="3">
        <f t="shared" si="5"/>
        <v>5.836201643639785</v>
      </c>
      <c r="G327" s="23">
        <f>INDEX(Innbyggertall!$E$2:$E$358,MATCH(A327,Innbyggertall!$D$2:$D$358,0))</f>
        <v>2091</v>
      </c>
      <c r="H327" s="3">
        <f>IFERROR(INDEX(Halm!$I$2:$I$272,MATCH(A327,Halm!$J$2:$J$272,0)),0)</f>
        <v>769.66666666666663</v>
      </c>
    </row>
    <row r="328" spans="1:8" x14ac:dyDescent="0.25">
      <c r="A328" t="s">
        <v>335</v>
      </c>
      <c r="B328" s="3">
        <f>'Antall husdyr'!O38*Faktorer!$B$7+'Antall husdyr'!P38*Faktorer!$C$7+'Antall husdyr'!Q38*Faktorer!$D$7+'Antall husdyr'!R38*Faktorer!$E$7+'Antall husdyr'!S38*Faktorer!$F$7</f>
        <v>8593172.040000001</v>
      </c>
      <c r="C328" s="3">
        <f>G328*Faktorer!$B$15</f>
        <v>1186245</v>
      </c>
      <c r="D328" s="10">
        <f>H328*Faktorer!$B$29</f>
        <v>6247236.1962666651</v>
      </c>
      <c r="E328" s="3">
        <f>G328*Faktorer!$B$22</f>
        <v>797865.52201840002</v>
      </c>
      <c r="F328" s="3">
        <f t="shared" si="5"/>
        <v>16.824518758285063</v>
      </c>
      <c r="G328" s="23">
        <f>INDEX(Innbyggertall!$E$2:$E$358,MATCH(A328,Innbyggertall!$D$2:$D$358,0))</f>
        <v>13635</v>
      </c>
      <c r="H328" s="3">
        <f>IFERROR(INDEX(Halm!$I$2:$I$272,MATCH(A328,Halm!$J$2:$J$272,0)),0)</f>
        <v>32495.444444444445</v>
      </c>
    </row>
    <row r="329" spans="1:8" x14ac:dyDescent="0.25">
      <c r="A329" t="s">
        <v>336</v>
      </c>
      <c r="B329" s="3">
        <f>'Antall husdyr'!O91*Faktorer!$B$7+'Antall husdyr'!P91*Faktorer!$C$7+'Antall husdyr'!Q91*Faktorer!$D$7+'Antall husdyr'!R91*Faktorer!$E$7+'Antall husdyr'!S91*Faktorer!$F$7</f>
        <v>4543154.4000000013</v>
      </c>
      <c r="C329" s="3">
        <f>G329*Faktorer!$B$15</f>
        <v>1004937</v>
      </c>
      <c r="D329" s="10">
        <f>H329*Faktorer!$B$29</f>
        <v>32.041599999999988</v>
      </c>
      <c r="E329" s="3">
        <f>G329*Faktorer!$B$22</f>
        <v>675918.19910777698</v>
      </c>
      <c r="F329" s="3">
        <f t="shared" si="5"/>
        <v>6.224041640707779</v>
      </c>
      <c r="G329" s="23">
        <f>INDEX(Innbyggertall!$E$2:$E$358,MATCH(A329,Innbyggertall!$D$2:$D$358,0))</f>
        <v>11551</v>
      </c>
      <c r="H329" s="3">
        <f>IFERROR(INDEX(Halm!$I$2:$I$272,MATCH(A329,Halm!$J$2:$J$272,0)),0)</f>
        <v>0.16666666666666666</v>
      </c>
    </row>
    <row r="330" spans="1:8" x14ac:dyDescent="0.25">
      <c r="A330" t="s">
        <v>337</v>
      </c>
      <c r="B330" s="3">
        <f>'Antall husdyr'!O202*Faktorer!$B$7+'Antall husdyr'!P202*Faktorer!$C$7+'Antall husdyr'!Q202*Faktorer!$D$7+'Antall husdyr'!R202*Faktorer!$E$7+'Antall husdyr'!S202*Faktorer!$F$7</f>
        <v>1484908.8000000003</v>
      </c>
      <c r="C330" s="3">
        <f>G330*Faktorer!$B$15</f>
        <v>39498</v>
      </c>
      <c r="D330" s="10">
        <f>H330*Faktorer!$B$29</f>
        <v>192.24959999999996</v>
      </c>
      <c r="E330" s="3">
        <f>G330*Faktorer!$B$22</f>
        <v>26566.259405673169</v>
      </c>
      <c r="F330" s="3">
        <f t="shared" si="5"/>
        <v>1.5511653090056734</v>
      </c>
      <c r="G330" s="23">
        <f>INDEX(Innbyggertall!$E$2:$E$358,MATCH(A330,Innbyggertall!$D$2:$D$358,0))</f>
        <v>454</v>
      </c>
      <c r="H330" s="3">
        <f>IFERROR(INDEX(Halm!$I$2:$I$272,MATCH(A330,Halm!$J$2:$J$272,0)),0)</f>
        <v>1</v>
      </c>
    </row>
    <row r="331" spans="1:8" x14ac:dyDescent="0.25">
      <c r="A331" t="s">
        <v>338</v>
      </c>
      <c r="B331" s="3">
        <f>'Antall husdyr'!O147*Faktorer!$B$7+'Antall husdyr'!P147*Faktorer!$C$7+'Antall husdyr'!Q147*Faktorer!$D$7+'Antall husdyr'!R147*Faktorer!$E$7+'Antall husdyr'!S147*Faktorer!$F$7</f>
        <v>2952109.2000000007</v>
      </c>
      <c r="C331" s="3">
        <f>G331*Faktorer!$B$15</f>
        <v>222807</v>
      </c>
      <c r="D331" s="10">
        <f>H331*Faktorer!$B$29</f>
        <v>21.361066666666662</v>
      </c>
      <c r="E331" s="3">
        <f>G331*Faktorer!$B$22</f>
        <v>149859.45008354401</v>
      </c>
      <c r="F331" s="3">
        <f t="shared" si="5"/>
        <v>3.3247970111502116</v>
      </c>
      <c r="G331" s="23">
        <f>INDEX(Innbyggertall!$E$2:$E$358,MATCH(A331,Innbyggertall!$D$2:$D$358,0))</f>
        <v>2561</v>
      </c>
      <c r="H331" s="3">
        <f>IFERROR(INDEX(Halm!$I$2:$I$272,MATCH(A331,Halm!$J$2:$J$272,0)),0)</f>
        <v>0.1111111111111111</v>
      </c>
    </row>
    <row r="332" spans="1:8" x14ac:dyDescent="0.25">
      <c r="A332" t="s">
        <v>339</v>
      </c>
      <c r="B332" s="3">
        <f>'Antall husdyr'!O12*Faktorer!$B$7+'Antall husdyr'!P12*Faktorer!$C$7+'Antall husdyr'!Q12*Faktorer!$D$7+'Antall husdyr'!R12*Faktorer!$E$7+'Antall husdyr'!S12*Faktorer!$F$7</f>
        <v>16235447.760000004</v>
      </c>
      <c r="C332" s="3">
        <f>G332*Faktorer!$B$15</f>
        <v>769428</v>
      </c>
      <c r="D332" s="10">
        <f>H332*Faktorer!$B$29</f>
        <v>6419.0005333333311</v>
      </c>
      <c r="E332" s="3">
        <f>G332*Faktorer!$B$22</f>
        <v>517515.41450170369</v>
      </c>
      <c r="F332" s="3">
        <f t="shared" si="5"/>
        <v>17.528810175035044</v>
      </c>
      <c r="G332" s="23">
        <f>INDEX(Innbyggertall!$E$2:$E$358,MATCH(A332,Innbyggertall!$D$2:$D$358,0))</f>
        <v>8844</v>
      </c>
      <c r="H332" s="3">
        <f>IFERROR(INDEX(Halm!$I$2:$I$272,MATCH(A332,Halm!$J$2:$J$272,0)),0)</f>
        <v>33.388888888888886</v>
      </c>
    </row>
    <row r="333" spans="1:8" x14ac:dyDescent="0.25">
      <c r="A333" t="s">
        <v>340</v>
      </c>
      <c r="B333" s="3">
        <f>'Antall husdyr'!O240*Faktorer!$B$7+'Antall husdyr'!P240*Faktorer!$C$7+'Antall husdyr'!Q240*Faktorer!$D$7+'Antall husdyr'!R240*Faktorer!$E$7+'Antall husdyr'!S240*Faktorer!$F$7</f>
        <v>1273676.4000000001</v>
      </c>
      <c r="C333" s="3">
        <f>G333*Faktorer!$B$15</f>
        <v>333384</v>
      </c>
      <c r="D333" s="10">
        <f>H333*Faktorer!$B$29</f>
        <v>4154.7274666666654</v>
      </c>
      <c r="E333" s="3">
        <f>G333*Faktorer!$B$22</f>
        <v>224233.27322145281</v>
      </c>
      <c r="F333" s="3">
        <f t="shared" si="5"/>
        <v>1.8354484006881195</v>
      </c>
      <c r="G333" s="23">
        <f>INDEX(Innbyggertall!$E$2:$E$358,MATCH(A333,Innbyggertall!$D$2:$D$358,0))</f>
        <v>3832</v>
      </c>
      <c r="H333" s="3">
        <f>IFERROR(INDEX(Halm!$I$2:$I$272,MATCH(A333,Halm!$J$2:$J$272,0)),0)</f>
        <v>21.611111111111111</v>
      </c>
    </row>
    <row r="334" spans="1:8" x14ac:dyDescent="0.25">
      <c r="A334" t="s">
        <v>341</v>
      </c>
      <c r="B334" s="3">
        <f>'Antall husdyr'!O72*Faktorer!$B$7+'Antall husdyr'!P72*Faktorer!$C$7+'Antall husdyr'!Q72*Faktorer!$D$7+'Antall husdyr'!R72*Faktorer!$E$7+'Antall husdyr'!S72*Faktorer!$F$7</f>
        <v>5618397.6000000015</v>
      </c>
      <c r="C334" s="3">
        <f>G334*Faktorer!$B$15</f>
        <v>953520</v>
      </c>
      <c r="D334" s="10">
        <f>H334*Faktorer!$B$29</f>
        <v>10.680533333333331</v>
      </c>
      <c r="E334" s="3">
        <f>G334*Faktorer!$B$22</f>
        <v>641335.2490884976</v>
      </c>
      <c r="F334" s="3">
        <f t="shared" si="5"/>
        <v>7.213263529621833</v>
      </c>
      <c r="G334" s="23">
        <f>INDEX(Innbyggertall!$E$2:$E$358,MATCH(A334,Innbyggertall!$D$2:$D$358,0))</f>
        <v>10960</v>
      </c>
      <c r="H334" s="3">
        <f>IFERROR(INDEX(Halm!$I$2:$I$272,MATCH(A334,Halm!$J$2:$J$272,0)),0)</f>
        <v>5.5555555555555552E-2</v>
      </c>
    </row>
    <row r="335" spans="1:8" x14ac:dyDescent="0.25">
      <c r="A335" t="s">
        <v>342</v>
      </c>
      <c r="B335" s="3">
        <f>'Antall husdyr'!O25*Faktorer!$B$7+'Antall husdyr'!P25*Faktorer!$C$7+'Antall husdyr'!Q25*Faktorer!$D$7+'Antall husdyr'!R25*Faktorer!$E$7+'Antall husdyr'!S25*Faktorer!$F$7</f>
        <v>12570937.560000001</v>
      </c>
      <c r="C335" s="3">
        <f>G335*Faktorer!$B$15</f>
        <v>1404528</v>
      </c>
      <c r="D335" s="10">
        <f>H335*Faktorer!$B$29</f>
        <v>256.33279999999991</v>
      </c>
      <c r="E335" s="3">
        <f>G335*Faktorer!$B$22</f>
        <v>944682.1406281665</v>
      </c>
      <c r="F335" s="3">
        <f t="shared" si="5"/>
        <v>14.920404033428168</v>
      </c>
      <c r="G335" s="23">
        <f>INDEX(Innbyggertall!$E$2:$E$358,MATCH(A335,Innbyggertall!$D$2:$D$358,0))</f>
        <v>16144</v>
      </c>
      <c r="H335" s="3">
        <f>IFERROR(INDEX(Halm!$I$2:$I$272,MATCH(A335,Halm!$J$2:$J$272,0)),0)</f>
        <v>1.3333333333333333</v>
      </c>
    </row>
    <row r="336" spans="1:8" x14ac:dyDescent="0.25">
      <c r="A336" t="s">
        <v>343</v>
      </c>
      <c r="B336" s="3">
        <f>'Antall husdyr'!O350*Faktorer!$B$7+'Antall husdyr'!P350*Faktorer!$C$7+'Antall husdyr'!Q350*Faktorer!$D$7+'Antall husdyr'!R350*Faktorer!$E$7+'Antall husdyr'!S350*Faktorer!$F$7</f>
        <v>0</v>
      </c>
      <c r="C336" s="3">
        <f>G336*Faktorer!$B$15</f>
        <v>59856</v>
      </c>
      <c r="D336" s="10">
        <f>H336*Faktorer!$B$29</f>
        <v>0</v>
      </c>
      <c r="E336" s="3">
        <f>G336*Faktorer!$B$22</f>
        <v>40259.001037672111</v>
      </c>
      <c r="F336" s="3">
        <f t="shared" si="5"/>
        <v>0.10011500103767211</v>
      </c>
      <c r="G336" s="23">
        <f>INDEX(Innbyggertall!$E$2:$E$358,MATCH(A336,Innbyggertall!$D$2:$D$358,0))</f>
        <v>688</v>
      </c>
      <c r="H336" s="3">
        <f>IFERROR(INDEX(Halm!$I$2:$I$272,MATCH(A336,Halm!$J$2:$J$272,0)),0)</f>
        <v>0</v>
      </c>
    </row>
    <row r="337" spans="1:8" x14ac:dyDescent="0.25">
      <c r="A337" t="s">
        <v>344</v>
      </c>
      <c r="B337" s="3">
        <f>'Antall husdyr'!O284*Faktorer!$B$7+'Antall husdyr'!P284*Faktorer!$C$7+'Antall husdyr'!Q284*Faktorer!$D$7+'Antall husdyr'!R284*Faktorer!$E$7+'Antall husdyr'!S284*Faktorer!$F$7</f>
        <v>195921.00000000006</v>
      </c>
      <c r="C337" s="3">
        <f>G337*Faktorer!$B$15</f>
        <v>847032</v>
      </c>
      <c r="D337" s="10">
        <f>H337*Faktorer!$B$29</f>
        <v>42.722133333333325</v>
      </c>
      <c r="E337" s="3">
        <f>G337*Faktorer!$B$22</f>
        <v>569711.67747496464</v>
      </c>
      <c r="F337" s="3">
        <f t="shared" si="5"/>
        <v>1.6127073996082979</v>
      </c>
      <c r="G337" s="23">
        <f>INDEX(Innbyggertall!$E$2:$E$358,MATCH(A337,Innbyggertall!$D$2:$D$358,0))</f>
        <v>9736</v>
      </c>
      <c r="H337" s="3">
        <f>IFERROR(INDEX(Halm!$I$2:$I$272,MATCH(A337,Halm!$J$2:$J$272,0)),0)</f>
        <v>0.22222222222222221</v>
      </c>
    </row>
    <row r="338" spans="1:8" x14ac:dyDescent="0.25">
      <c r="A338" t="s">
        <v>345</v>
      </c>
      <c r="B338" s="3">
        <f>'Antall husdyr'!O47*Faktorer!$B$7+'Antall husdyr'!P47*Faktorer!$C$7+'Antall husdyr'!Q47*Faktorer!$D$7+'Antall husdyr'!R47*Faktorer!$E$7+'Antall husdyr'!S47*Faktorer!$F$7</f>
        <v>7463522.4000000004</v>
      </c>
      <c r="C338" s="3">
        <f>G338*Faktorer!$B$15</f>
        <v>307284</v>
      </c>
      <c r="D338" s="10">
        <f>H338*Faktorer!$B$29</f>
        <v>133666.87466666664</v>
      </c>
      <c r="E338" s="3">
        <f>G338*Faktorer!$B$22</f>
        <v>206678.47625735161</v>
      </c>
      <c r="F338" s="3">
        <f t="shared" si="5"/>
        <v>8.1111517509240176</v>
      </c>
      <c r="G338" s="23">
        <f>INDEX(Innbyggertall!$E$2:$E$358,MATCH(A338,Innbyggertall!$D$2:$D$358,0))</f>
        <v>3532</v>
      </c>
      <c r="H338" s="3">
        <f>IFERROR(INDEX(Halm!$I$2:$I$272,MATCH(A338,Halm!$J$2:$J$272,0)),0)</f>
        <v>695.27777777777783</v>
      </c>
    </row>
    <row r="339" spans="1:8" x14ac:dyDescent="0.25">
      <c r="A339" t="s">
        <v>346</v>
      </c>
      <c r="B339" s="3">
        <f>'Antall husdyr'!O161*Faktorer!$B$7+'Antall husdyr'!P161*Faktorer!$C$7+'Antall husdyr'!Q161*Faktorer!$D$7+'Antall husdyr'!R161*Faktorer!$E$7+'Antall husdyr'!S161*Faktorer!$F$7</f>
        <v>2753266.2</v>
      </c>
      <c r="C339" s="3">
        <f>G339*Faktorer!$B$15</f>
        <v>315375</v>
      </c>
      <c r="D339" s="10">
        <f>H339*Faktorer!$B$29</f>
        <v>7923513.8613333311</v>
      </c>
      <c r="E339" s="3">
        <f>G339*Faktorer!$B$22</f>
        <v>212120.46331622297</v>
      </c>
      <c r="F339" s="3">
        <f t="shared" si="5"/>
        <v>11.204275524649555</v>
      </c>
      <c r="G339" s="23">
        <f>INDEX(Innbyggertall!$E$2:$E$358,MATCH(A339,Innbyggertall!$D$2:$D$358,0))</f>
        <v>3625</v>
      </c>
      <c r="H339" s="3">
        <f>IFERROR(INDEX(Halm!$I$2:$I$272,MATCH(A339,Halm!$J$2:$J$272,0)),0)</f>
        <v>41214.722222222219</v>
      </c>
    </row>
    <row r="340" spans="1:8" x14ac:dyDescent="0.25">
      <c r="A340" t="s">
        <v>347</v>
      </c>
      <c r="B340" s="3">
        <f>'Antall husdyr'!O222*Faktorer!$B$7+'Antall husdyr'!P222*Faktorer!$C$7+'Antall husdyr'!Q222*Faktorer!$D$7+'Antall husdyr'!R222*Faktorer!$E$7+'Antall husdyr'!S222*Faktorer!$F$7</f>
        <v>444787.20000000007</v>
      </c>
      <c r="C340" s="3">
        <f>G340*Faktorer!$B$15</f>
        <v>524001</v>
      </c>
      <c r="D340" s="10">
        <f>H340*Faktorer!$B$29</f>
        <v>5892653.1701333318</v>
      </c>
      <c r="E340" s="3">
        <f>G340*Faktorer!$B$22</f>
        <v>352441.807049272</v>
      </c>
      <c r="F340" s="3">
        <f t="shared" si="5"/>
        <v>7.2138831771826037</v>
      </c>
      <c r="G340" s="23">
        <f>INDEX(Innbyggertall!$E$2:$E$358,MATCH(A340,Innbyggertall!$D$2:$D$358,0))</f>
        <v>6023</v>
      </c>
      <c r="H340" s="3">
        <f>IFERROR(INDEX(Halm!$I$2:$I$272,MATCH(A340,Halm!$J$2:$J$272,0)),0)</f>
        <v>30651.055555555555</v>
      </c>
    </row>
    <row r="341" spans="1:8" x14ac:dyDescent="0.25">
      <c r="A341" t="s">
        <v>348</v>
      </c>
      <c r="B341" s="3">
        <f>'Antall husdyr'!O313*Faktorer!$B$7+'Antall husdyr'!P313*Faktorer!$C$7+'Antall husdyr'!Q313*Faktorer!$D$7+'Antall husdyr'!R313*Faktorer!$E$7+'Antall husdyr'!S313*Faktorer!$F$7</f>
        <v>0</v>
      </c>
      <c r="C341" s="3">
        <f>G341*Faktorer!$B$15</f>
        <v>394371</v>
      </c>
      <c r="D341" s="10">
        <f>H341*Faktorer!$B$29</f>
        <v>0</v>
      </c>
      <c r="E341" s="3">
        <f>G341*Faktorer!$B$22</f>
        <v>265252.98212756932</v>
      </c>
      <c r="F341" s="3">
        <f t="shared" si="5"/>
        <v>0.65962398212756934</v>
      </c>
      <c r="G341" s="23">
        <f>INDEX(Innbyggertall!$E$2:$E$358,MATCH(A341,Innbyggertall!$D$2:$D$358,0))</f>
        <v>4533</v>
      </c>
      <c r="H341" s="3">
        <f>IFERROR(INDEX(Halm!$I$2:$I$272,MATCH(A341,Halm!$J$2:$J$272,0)),0)</f>
        <v>0</v>
      </c>
    </row>
    <row r="342" spans="1:8" x14ac:dyDescent="0.25">
      <c r="A342" t="s">
        <v>349</v>
      </c>
      <c r="B342" s="3">
        <f>'Antall husdyr'!O19*Faktorer!$B$7+'Antall husdyr'!P19*Faktorer!$C$7+'Antall husdyr'!Q19*Faktorer!$D$7+'Antall husdyr'!R19*Faktorer!$E$7+'Antall husdyr'!S19*Faktorer!$F$7</f>
        <v>12481446.48</v>
      </c>
      <c r="C342" s="3">
        <f>G342*Faktorer!$B$15</f>
        <v>911064</v>
      </c>
      <c r="D342" s="10">
        <f>H342*Faktorer!$B$29</f>
        <v>5275980.5365333324</v>
      </c>
      <c r="E342" s="3">
        <f>G342*Faktorer!$B$22</f>
        <v>612779.44602689298</v>
      </c>
      <c r="F342" s="3">
        <f t="shared" si="5"/>
        <v>19.281270462560226</v>
      </c>
      <c r="G342" s="23">
        <f>INDEX(Innbyggertall!$E$2:$E$358,MATCH(A342,Innbyggertall!$D$2:$D$358,0))</f>
        <v>10472</v>
      </c>
      <c r="H342" s="3">
        <f>IFERROR(INDEX(Halm!$I$2:$I$272,MATCH(A342,Halm!$J$2:$J$272,0)),0)</f>
        <v>27443.388888888891</v>
      </c>
    </row>
    <row r="343" spans="1:8" x14ac:dyDescent="0.25">
      <c r="A343" t="s">
        <v>350</v>
      </c>
      <c r="B343" s="3">
        <f>'Antall husdyr'!O64*Faktorer!$B$7+'Antall husdyr'!P64*Faktorer!$C$7+'Antall husdyr'!Q64*Faktorer!$D$7+'Antall husdyr'!R64*Faktorer!$E$7+'Antall husdyr'!S64*Faktorer!$F$7</f>
        <v>6379627.3200000012</v>
      </c>
      <c r="C343" s="3">
        <f>G343*Faktorer!$B$15</f>
        <v>950823</v>
      </c>
      <c r="D343" s="10">
        <f>H343*Faktorer!$B$29</f>
        <v>0</v>
      </c>
      <c r="E343" s="3">
        <f>G343*Faktorer!$B$22</f>
        <v>639521.25340220716</v>
      </c>
      <c r="F343" s="3">
        <f t="shared" si="5"/>
        <v>7.9699715734022085</v>
      </c>
      <c r="G343" s="23">
        <f>INDEX(Innbyggertall!$E$2:$E$358,MATCH(A343,Innbyggertall!$D$2:$D$358,0))</f>
        <v>10929</v>
      </c>
      <c r="H343" s="3">
        <f>IFERROR(INDEX(Halm!$I$2:$I$272,MATCH(A343,Halm!$J$2:$J$272,0)),0)</f>
        <v>0</v>
      </c>
    </row>
    <row r="344" spans="1:8" x14ac:dyDescent="0.25">
      <c r="A344" t="s">
        <v>351</v>
      </c>
      <c r="B344" s="3">
        <f>'Antall husdyr'!O18*Faktorer!$B$7+'Antall husdyr'!P18*Faktorer!$C$7+'Antall husdyr'!Q18*Faktorer!$D$7+'Antall husdyr'!R18*Faktorer!$E$7+'Antall husdyr'!S18*Faktorer!$F$7</f>
        <v>15257412.6</v>
      </c>
      <c r="C344" s="3">
        <f>G344*Faktorer!$B$15</f>
        <v>1295952</v>
      </c>
      <c r="D344" s="10">
        <f>H344*Faktorer!$B$29</f>
        <v>13323890.569599997</v>
      </c>
      <c r="E344" s="3">
        <f>G344*Faktorer!$B$22</f>
        <v>871654.18525750551</v>
      </c>
      <c r="F344" s="3">
        <f t="shared" si="5"/>
        <v>30.748909354857499</v>
      </c>
      <c r="G344" s="23">
        <f>INDEX(Innbyggertall!$E$2:$E$358,MATCH(A344,Innbyggertall!$D$2:$D$358,0))</f>
        <v>14896</v>
      </c>
      <c r="H344" s="3">
        <f>IFERROR(INDEX(Halm!$I$2:$I$272,MATCH(A344,Halm!$J$2:$J$272,0)),0)</f>
        <v>69305.166666666672</v>
      </c>
    </row>
    <row r="345" spans="1:8" x14ac:dyDescent="0.25">
      <c r="A345" t="s">
        <v>352</v>
      </c>
      <c r="B345" s="3">
        <f>'Antall husdyr'!O137*Faktorer!$B$7+'Antall husdyr'!P137*Faktorer!$C$7+'Antall husdyr'!Q137*Faktorer!$D$7+'Antall husdyr'!R137*Faktorer!$E$7+'Antall husdyr'!S137*Faktorer!$F$7</f>
        <v>3226569.0000000005</v>
      </c>
      <c r="C345" s="3">
        <f>G345*Faktorer!$B$15</f>
        <v>1783065</v>
      </c>
      <c r="D345" s="10">
        <f>H345*Faktorer!$B$29</f>
        <v>6460109.9061333314</v>
      </c>
      <c r="E345" s="3">
        <f>G345*Faktorer!$B$22</f>
        <v>1199285.2125975145</v>
      </c>
      <c r="F345" s="3">
        <f t="shared" si="5"/>
        <v>12.669029118730847</v>
      </c>
      <c r="G345" s="23">
        <f>INDEX(Innbyggertall!$E$2:$E$358,MATCH(A345,Innbyggertall!$D$2:$D$358,0))</f>
        <v>20495</v>
      </c>
      <c r="H345" s="3">
        <f>IFERROR(INDEX(Halm!$I$2:$I$272,MATCH(A345,Halm!$J$2:$J$272,0)),0)</f>
        <v>33602.722222222219</v>
      </c>
    </row>
    <row r="346" spans="1:8" x14ac:dyDescent="0.25">
      <c r="A346" t="s">
        <v>353</v>
      </c>
      <c r="B346" s="3">
        <f>'Antall husdyr'!O56*Faktorer!$B$7+'Antall husdyr'!P56*Faktorer!$C$7+'Antall husdyr'!Q56*Faktorer!$D$7+'Antall husdyr'!R56*Faktorer!$E$7+'Antall husdyr'!S56*Faktorer!$F$7</f>
        <v>6242886.0000000019</v>
      </c>
      <c r="C346" s="3">
        <f>G346*Faktorer!$B$15</f>
        <v>449007</v>
      </c>
      <c r="D346" s="10">
        <f>H346*Faktorer!$B$29</f>
        <v>260156.43093333326</v>
      </c>
      <c r="E346" s="3">
        <f>G346*Faktorer!$B$22</f>
        <v>302001.02377242118</v>
      </c>
      <c r="F346" s="3">
        <f t="shared" si="5"/>
        <v>7.254050454705756</v>
      </c>
      <c r="G346" s="23">
        <f>INDEX(Innbyggertall!$E$2:$E$358,MATCH(A346,Innbyggertall!$D$2:$D$358,0))</f>
        <v>5161</v>
      </c>
      <c r="H346" s="3">
        <f>IFERROR(INDEX(Halm!$I$2:$I$272,MATCH(A346,Halm!$J$2:$J$272,0)),0)</f>
        <v>1353.2222222222222</v>
      </c>
    </row>
    <row r="347" spans="1:8" x14ac:dyDescent="0.25">
      <c r="A347" t="s">
        <v>354</v>
      </c>
      <c r="B347" s="3">
        <f>'Antall husdyr'!O299*Faktorer!$B$7+'Antall husdyr'!P299*Faktorer!$C$7+'Antall husdyr'!Q299*Faktorer!$D$7+'Antall husdyr'!R299*Faktorer!$E$7+'Antall husdyr'!S299*Faktorer!$F$7</f>
        <v>354279.60000000003</v>
      </c>
      <c r="C347" s="3">
        <f>G347*Faktorer!$B$15</f>
        <v>3425016</v>
      </c>
      <c r="D347" s="10">
        <f>H347*Faktorer!$B$29</f>
        <v>0</v>
      </c>
      <c r="E347" s="3">
        <f>G347*Faktorer!$B$22</f>
        <v>2303657.4896091218</v>
      </c>
      <c r="F347" s="3">
        <f t="shared" si="5"/>
        <v>6.0829530896091217</v>
      </c>
      <c r="G347" s="23">
        <f>INDEX(Innbyggertall!$E$2:$E$358,MATCH(A347,Innbyggertall!$D$2:$D$358,0))</f>
        <v>39368</v>
      </c>
      <c r="H347" s="3">
        <f>IFERROR(INDEX(Halm!$I$2:$I$272,MATCH(A347,Halm!$J$2:$J$272,0)),0)</f>
        <v>0</v>
      </c>
    </row>
    <row r="348" spans="1:8" x14ac:dyDescent="0.25">
      <c r="A348" t="s">
        <v>355</v>
      </c>
      <c r="B348" s="3">
        <f>'Antall husdyr'!O81*Faktorer!$B$7+'Antall husdyr'!P81*Faktorer!$C$7+'Antall husdyr'!Q81*Faktorer!$D$7+'Antall husdyr'!R81*Faktorer!$E$7+'Antall husdyr'!S81*Faktorer!$F$7</f>
        <v>5111367.6000000006</v>
      </c>
      <c r="C348" s="3">
        <f>G348*Faktorer!$B$15</f>
        <v>286317</v>
      </c>
      <c r="D348" s="10">
        <f>H348*Faktorer!$B$29</f>
        <v>70758.533333333311</v>
      </c>
      <c r="E348" s="3">
        <f>G348*Faktorer!$B$22</f>
        <v>192576.12269619029</v>
      </c>
      <c r="F348" s="3">
        <f t="shared" si="5"/>
        <v>5.6610192560295243</v>
      </c>
      <c r="G348" s="23">
        <f>INDEX(Innbyggertall!$E$2:$E$358,MATCH(A348,Innbyggertall!$D$2:$D$358,0))</f>
        <v>3291</v>
      </c>
      <c r="H348" s="3">
        <f>IFERROR(INDEX(Halm!$I$2:$I$272,MATCH(A348,Halm!$J$2:$J$272,0)),0)</f>
        <v>368.05555555555554</v>
      </c>
    </row>
    <row r="349" spans="1:8" x14ac:dyDescent="0.25">
      <c r="A349" t="s">
        <v>356</v>
      </c>
      <c r="B349" s="3">
        <f>'Antall husdyr'!O36*Faktorer!$B$7+'Antall husdyr'!P36*Faktorer!$C$7+'Antall husdyr'!Q36*Faktorer!$D$7+'Antall husdyr'!R36*Faktorer!$E$7+'Antall husdyr'!S36*Faktorer!$F$7</f>
        <v>10702502.400000002</v>
      </c>
      <c r="C349" s="3">
        <f>G349*Faktorer!$B$15</f>
        <v>369924</v>
      </c>
      <c r="D349" s="10">
        <f>H349*Faktorer!$B$29</f>
        <v>566335.27999999991</v>
      </c>
      <c r="E349" s="3">
        <f>G349*Faktorer!$B$22</f>
        <v>248809.98897119451</v>
      </c>
      <c r="F349" s="3">
        <f t="shared" si="5"/>
        <v>11.887571668971196</v>
      </c>
      <c r="G349" s="23">
        <f>INDEX(Innbyggertall!$E$2:$E$358,MATCH(A349,Innbyggertall!$D$2:$D$358,0))</f>
        <v>4252</v>
      </c>
      <c r="H349" s="3">
        <f>IFERROR(INDEX(Halm!$I$2:$I$272,MATCH(A349,Halm!$J$2:$J$272,0)),0)</f>
        <v>2945.8333333333335</v>
      </c>
    </row>
    <row r="350" spans="1:8" x14ac:dyDescent="0.25">
      <c r="A350" t="s">
        <v>357</v>
      </c>
      <c r="B350" s="3">
        <f>'Antall husdyr'!O157*Faktorer!$B$7+'Antall husdyr'!P157*Faktorer!$C$7+'Antall husdyr'!Q157*Faktorer!$D$7+'Antall husdyr'!R157*Faktorer!$E$7+'Antall husdyr'!S157*Faktorer!$F$7</f>
        <v>2638383.0000000005</v>
      </c>
      <c r="C350" s="3">
        <f>G350*Faktorer!$B$15</f>
        <v>422994</v>
      </c>
      <c r="D350" s="10">
        <f>H350*Faktorer!$B$29</f>
        <v>10.680533333333331</v>
      </c>
      <c r="E350" s="3">
        <f>G350*Faktorer!$B$22</f>
        <v>284504.74279820028</v>
      </c>
      <c r="F350" s="3">
        <f t="shared" si="5"/>
        <v>3.3458924233315339</v>
      </c>
      <c r="G350" s="23">
        <f>INDEX(Innbyggertall!$E$2:$E$358,MATCH(A350,Innbyggertall!$D$2:$D$358,0))</f>
        <v>4862</v>
      </c>
      <c r="H350" s="3">
        <f>IFERROR(INDEX(Halm!$I$2:$I$272,MATCH(A350,Halm!$J$2:$J$272,0)),0)</f>
        <v>5.5555555555555552E-2</v>
      </c>
    </row>
    <row r="351" spans="1:8" x14ac:dyDescent="0.25">
      <c r="A351" t="s">
        <v>358</v>
      </c>
      <c r="B351" s="3">
        <f>'Antall husdyr'!O53*Faktorer!$B$7+'Antall husdyr'!P53*Faktorer!$C$7+'Antall husdyr'!Q53*Faktorer!$D$7+'Antall husdyr'!R53*Faktorer!$E$7+'Antall husdyr'!S53*Faktorer!$F$7</f>
        <v>6375382.8000000017</v>
      </c>
      <c r="C351" s="3">
        <f>G351*Faktorer!$B$15</f>
        <v>5874240</v>
      </c>
      <c r="D351" s="10">
        <f>H351*Faktorer!$B$29</f>
        <v>29691.882666666661</v>
      </c>
      <c r="E351" s="3">
        <f>G351*Faktorer!$B$22</f>
        <v>3950999.6367203793</v>
      </c>
      <c r="F351" s="3">
        <f t="shared" si="5"/>
        <v>16.230314319387048</v>
      </c>
      <c r="G351" s="23">
        <f>INDEX(Innbyggertall!$E$2:$E$358,MATCH(A351,Innbyggertall!$D$2:$D$358,0))</f>
        <v>67520</v>
      </c>
      <c r="H351" s="3">
        <f>IFERROR(INDEX(Halm!$I$2:$I$272,MATCH(A351,Halm!$J$2:$J$272,0)),0)</f>
        <v>154.44444444444446</v>
      </c>
    </row>
    <row r="352" spans="1:8" x14ac:dyDescent="0.25">
      <c r="A352" t="s">
        <v>359</v>
      </c>
      <c r="B352" s="3">
        <f>'Antall husdyr'!O219*Faktorer!$B$7+'Antall husdyr'!P219*Faktorer!$C$7+'Antall husdyr'!Q219*Faktorer!$D$7+'Antall husdyr'!R219*Faktorer!$E$7+'Antall husdyr'!S219*Faktorer!$F$7</f>
        <v>1173072.0000000002</v>
      </c>
      <c r="C352" s="3">
        <f>G352*Faktorer!$B$15</f>
        <v>155382</v>
      </c>
      <c r="D352" s="10">
        <f>H352*Faktorer!$B$29</f>
        <v>258073.7269333333</v>
      </c>
      <c r="E352" s="3">
        <f>G352*Faktorer!$B$22</f>
        <v>104509.55792628255</v>
      </c>
      <c r="F352" s="3">
        <f t="shared" si="5"/>
        <v>1.691037284859616</v>
      </c>
      <c r="G352" s="23">
        <f>INDEX(Innbyggertall!$E$2:$E$358,MATCH(A352,Innbyggertall!$D$2:$D$358,0))</f>
        <v>1786</v>
      </c>
      <c r="H352" s="3">
        <f>IFERROR(INDEX(Halm!$I$2:$I$272,MATCH(A352,Halm!$J$2:$J$272,0)),0)</f>
        <v>1342.3888888888889</v>
      </c>
    </row>
    <row r="353" spans="1:8" x14ac:dyDescent="0.25">
      <c r="A353" t="s">
        <v>360</v>
      </c>
      <c r="B353" s="3">
        <f>'Antall husdyr'!O197*Faktorer!$B$7+'Antall husdyr'!P197*Faktorer!$C$7+'Antall husdyr'!Q197*Faktorer!$D$7+'Antall husdyr'!R197*Faktorer!$E$7+'Antall husdyr'!S197*Faktorer!$F$7</f>
        <v>1398826.8000000003</v>
      </c>
      <c r="C353" s="3">
        <f>G353*Faktorer!$B$15</f>
        <v>366531</v>
      </c>
      <c r="D353" s="10">
        <f>H353*Faktorer!$B$29</f>
        <v>1423522.8437333331</v>
      </c>
      <c r="E353" s="3">
        <f>G353*Faktorer!$B$22</f>
        <v>246527.86536586136</v>
      </c>
      <c r="F353" s="3">
        <f t="shared" si="5"/>
        <v>3.4354085090991946</v>
      </c>
      <c r="G353" s="23">
        <f>INDEX(Innbyggertall!$E$2:$E$358,MATCH(A353,Innbyggertall!$D$2:$D$358,0))</f>
        <v>4213</v>
      </c>
      <c r="H353" s="3">
        <f>IFERROR(INDEX(Halm!$I$2:$I$272,MATCH(A353,Halm!$J$2:$J$272,0)),0)</f>
        <v>7404.5555555555557</v>
      </c>
    </row>
    <row r="354" spans="1:8" x14ac:dyDescent="0.25">
      <c r="A354" t="s">
        <v>361</v>
      </c>
      <c r="B354" s="3">
        <f>'Antall husdyr'!O336*Faktorer!$B$7+'Antall husdyr'!P336*Faktorer!$C$7+'Antall husdyr'!Q336*Faktorer!$D$7+'Antall husdyr'!R336*Faktorer!$E$7+'Antall husdyr'!S336*Faktorer!$F$7</f>
        <v>0</v>
      </c>
      <c r="C354" s="3">
        <f>G354*Faktorer!$B$15</f>
        <v>449964</v>
      </c>
      <c r="D354" s="10">
        <f>H354*Faktorer!$B$29</f>
        <v>0</v>
      </c>
      <c r="E354" s="3">
        <f>G354*Faktorer!$B$22</f>
        <v>302644.69966110488</v>
      </c>
      <c r="F354" s="3">
        <f t="shared" si="5"/>
        <v>0.75260869966110489</v>
      </c>
      <c r="G354" s="23">
        <f>INDEX(Innbyggertall!$E$2:$E$358,MATCH(A354,Innbyggertall!$D$2:$D$358,0))</f>
        <v>5172</v>
      </c>
      <c r="H354" s="3">
        <f>IFERROR(INDEX(Halm!$I$2:$I$272,MATCH(A354,Halm!$J$2:$J$272,0)),0)</f>
        <v>0</v>
      </c>
    </row>
    <row r="355" spans="1:8" x14ac:dyDescent="0.25">
      <c r="A355" t="s">
        <v>362</v>
      </c>
      <c r="B355" s="3">
        <f>'Antall husdyr'!O254*Faktorer!$B$7+'Antall husdyr'!P254*Faktorer!$C$7+'Antall husdyr'!Q254*Faktorer!$D$7+'Antall husdyr'!R254*Faktorer!$E$7+'Antall husdyr'!S254*Faktorer!$F$7</f>
        <v>1430522.52</v>
      </c>
      <c r="C355" s="3">
        <f>G355*Faktorer!$B$15</f>
        <v>1857450</v>
      </c>
      <c r="D355" s="10">
        <f>H355*Faktorer!$B$29</f>
        <v>6882322.0693333326</v>
      </c>
      <c r="E355" s="3">
        <f>G355*Faktorer!$B$22</f>
        <v>1249316.3839452029</v>
      </c>
      <c r="F355" s="3">
        <f t="shared" si="5"/>
        <v>11.419610973278536</v>
      </c>
      <c r="G355" s="23">
        <f>INDEX(Innbyggertall!$E$2:$E$358,MATCH(A355,Innbyggertall!$D$2:$D$358,0))</f>
        <v>21350</v>
      </c>
      <c r="H355" s="3">
        <f>IFERROR(INDEX(Halm!$I$2:$I$272,MATCH(A355,Halm!$J$2:$J$272,0)),0)</f>
        <v>35798.888888888891</v>
      </c>
    </row>
    <row r="356" spans="1:8" x14ac:dyDescent="0.25">
      <c r="A356" t="s">
        <v>363</v>
      </c>
      <c r="B356" s="3">
        <f>'Antall husdyr'!O225*Faktorer!$B$7+'Antall husdyr'!P225*Faktorer!$C$7+'Antall husdyr'!Q225*Faktorer!$D$7+'Antall husdyr'!R225*Faktorer!$E$7+'Antall husdyr'!S225*Faktorer!$F$7</f>
        <v>1162185.6000000001</v>
      </c>
      <c r="C356" s="3">
        <f>G356*Faktorer!$B$15</f>
        <v>79257</v>
      </c>
      <c r="D356" s="10">
        <f>H356*Faktorer!$B$29</f>
        <v>0</v>
      </c>
      <c r="E356" s="3">
        <f>G356*Faktorer!$B$22</f>
        <v>53308.066780987348</v>
      </c>
      <c r="F356" s="3">
        <f t="shared" si="5"/>
        <v>1.2947506667809876</v>
      </c>
      <c r="G356" s="23">
        <f>INDEX(Innbyggertall!$E$2:$E$358,MATCH(A356,Innbyggertall!$D$2:$D$358,0))</f>
        <v>911</v>
      </c>
      <c r="H356" s="3">
        <f>IFERROR(INDEX(Halm!$I$2:$I$272,MATCH(A356,Halm!$J$2:$J$272,0)),0)</f>
        <v>0</v>
      </c>
    </row>
    <row r="357" spans="1:8" x14ac:dyDescent="0.25">
      <c r="A357" t="s">
        <v>364</v>
      </c>
      <c r="B357" s="3">
        <f>'Antall husdyr'!O97*Faktorer!$B$7+'Antall husdyr'!P97*Faktorer!$C$7+'Antall husdyr'!Q97*Faktorer!$D$7+'Antall husdyr'!R97*Faktorer!$E$7+'Antall husdyr'!S97*Faktorer!$F$7</f>
        <v>5143663.8000000007</v>
      </c>
      <c r="C357" s="3">
        <f>G357*Faktorer!$B$15</f>
        <v>632229</v>
      </c>
      <c r="D357" s="10">
        <f>H357*Faktorer!$B$29</f>
        <v>16002568.329599997</v>
      </c>
      <c r="E357" s="3">
        <f>G357*Faktorer!$B$22</f>
        <v>425235.69846041169</v>
      </c>
      <c r="F357" s="3">
        <f t="shared" si="5"/>
        <v>22.203696828060409</v>
      </c>
      <c r="G357" s="23">
        <f>INDEX(Innbyggertall!$E$2:$E$358,MATCH(A357,Innbyggertall!$D$2:$D$358,0))</f>
        <v>7267</v>
      </c>
      <c r="H357" s="3">
        <f>IFERROR(INDEX(Halm!$I$2:$I$272,MATCH(A357,Halm!$J$2:$J$272,0)),0)</f>
        <v>83238.5</v>
      </c>
    </row>
    <row r="358" spans="1:8" x14ac:dyDescent="0.25">
      <c r="B358" s="10">
        <f>SUM(B3:B357)</f>
        <v>1380103225.1999993</v>
      </c>
      <c r="C358" s="10">
        <f>SUM(C3:C357)</f>
        <v>477353862</v>
      </c>
      <c r="D358" s="10">
        <f>SUM(D3:D357)</f>
        <v>644844291.87413299</v>
      </c>
      <c r="E358" s="10">
        <f>SUM(E3:E357)</f>
        <v>321067054.69117153</v>
      </c>
      <c r="F358" s="10">
        <f>SUM(F3:F357)</f>
        <v>2823.3684337653067</v>
      </c>
    </row>
  </sheetData>
  <sortState xmlns:xlrd2="http://schemas.microsoft.com/office/spreadsheetml/2017/richdata2" ref="A3:M358">
    <sortCondition ref="A3:A358"/>
  </sortState>
  <mergeCells count="2">
    <mergeCell ref="G1:H1"/>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7BB6-5F66-4F93-8612-717CA2169415}">
  <dimension ref="A1:V358"/>
  <sheetViews>
    <sheetView topLeftCell="A285" workbookViewId="0">
      <selection activeCell="A302" sqref="A302"/>
    </sheetView>
  </sheetViews>
  <sheetFormatPr defaultRowHeight="15" x14ac:dyDescent="0.25"/>
  <cols>
    <col min="1" max="1" width="31" bestFit="1" customWidth="1"/>
    <col min="2" max="2" width="10.140625" bestFit="1" customWidth="1"/>
    <col min="3" max="3" width="5.42578125" bestFit="1" customWidth="1"/>
    <col min="13" max="13" width="18" bestFit="1" customWidth="1"/>
    <col min="14" max="14" width="16.28515625" bestFit="1" customWidth="1"/>
  </cols>
  <sheetData>
    <row r="1" spans="1:22" s="1" customFormat="1" x14ac:dyDescent="0.25">
      <c r="A1" s="1" t="s">
        <v>365</v>
      </c>
      <c r="B1" s="1" t="s">
        <v>366</v>
      </c>
      <c r="C1" s="1" t="s">
        <v>367</v>
      </c>
      <c r="D1" s="1" t="s">
        <v>368</v>
      </c>
      <c r="E1" s="1" t="s">
        <v>369</v>
      </c>
      <c r="F1" s="1" t="s">
        <v>370</v>
      </c>
      <c r="G1" s="1" t="s">
        <v>371</v>
      </c>
      <c r="H1" s="1" t="s">
        <v>372</v>
      </c>
      <c r="I1" s="1" t="s">
        <v>373</v>
      </c>
      <c r="J1" s="1" t="s">
        <v>374</v>
      </c>
      <c r="M1" s="1" t="s">
        <v>375</v>
      </c>
      <c r="N1" s="1" t="s">
        <v>2</v>
      </c>
      <c r="O1" s="1" t="s">
        <v>368</v>
      </c>
      <c r="P1" s="1" t="s">
        <v>369</v>
      </c>
      <c r="Q1" s="1" t="s">
        <v>370</v>
      </c>
      <c r="R1" s="1" t="s">
        <v>373</v>
      </c>
      <c r="S1" s="1" t="s">
        <v>374</v>
      </c>
    </row>
    <row r="2" spans="1:22" x14ac:dyDescent="0.25">
      <c r="A2" t="s">
        <v>376</v>
      </c>
      <c r="B2" t="s">
        <v>377</v>
      </c>
      <c r="C2" t="s">
        <v>378</v>
      </c>
      <c r="D2" t="s">
        <v>379</v>
      </c>
      <c r="E2" t="s">
        <v>380</v>
      </c>
      <c r="F2" t="s">
        <v>381</v>
      </c>
      <c r="G2" t="s">
        <v>382</v>
      </c>
      <c r="H2">
        <v>0</v>
      </c>
      <c r="I2" t="s">
        <v>383</v>
      </c>
      <c r="J2" t="s">
        <v>384</v>
      </c>
      <c r="M2" t="str">
        <f>LEFT(A2,4)</f>
        <v>1119</v>
      </c>
      <c r="N2" t="str">
        <f>RIGHT(A2,(LEN(A2)-5))</f>
        <v>Hå</v>
      </c>
      <c r="O2" s="2" t="str">
        <f>SUBSTITUTE(D2," ","")</f>
        <v>8563</v>
      </c>
      <c r="P2" s="2" t="str">
        <f>SUBSTITUTE(E2," ","")</f>
        <v>1329</v>
      </c>
      <c r="Q2" s="2" t="str">
        <f>SUBSTITUTE(F2," ","")</f>
        <v>19327</v>
      </c>
      <c r="R2" s="2" t="str">
        <f>SUBSTITUTE(I2," ","")</f>
        <v>7519</v>
      </c>
      <c r="S2" s="2" t="str">
        <f>SUBSTITUTE(J2," ","")</f>
        <v>111065</v>
      </c>
    </row>
    <row r="3" spans="1:22" x14ac:dyDescent="0.25">
      <c r="A3" t="s">
        <v>385</v>
      </c>
      <c r="B3" t="s">
        <v>386</v>
      </c>
      <c r="C3" t="s">
        <v>387</v>
      </c>
      <c r="D3" t="s">
        <v>388</v>
      </c>
      <c r="E3" t="s">
        <v>389</v>
      </c>
      <c r="F3" t="s">
        <v>390</v>
      </c>
      <c r="G3" t="s">
        <v>391</v>
      </c>
      <c r="H3">
        <v>0</v>
      </c>
      <c r="I3" t="s">
        <v>392</v>
      </c>
      <c r="J3" t="s">
        <v>393</v>
      </c>
      <c r="M3" t="str">
        <f t="shared" ref="M3:M66" si="0">LEFT(A3,4)</f>
        <v>5006</v>
      </c>
      <c r="N3" t="str">
        <f t="shared" ref="N3:N66" si="1">RIGHT(A3,(LEN(A3)-5))</f>
        <v>Steinkjer</v>
      </c>
      <c r="O3" s="2" t="str">
        <f t="shared" ref="O3:O66" si="2">SUBSTITUTE(D3," ","")</f>
        <v>4593</v>
      </c>
      <c r="P3" s="2" t="str">
        <f t="shared" ref="P3:P66" si="3">SUBSTITUTE(E3," ","")</f>
        <v>2020</v>
      </c>
      <c r="Q3" s="2" t="str">
        <f t="shared" ref="Q3:Q66" si="4">SUBSTITUTE(F3," ","")</f>
        <v>12805</v>
      </c>
      <c r="R3" s="2" t="str">
        <f t="shared" ref="R3:R66" si="5">SUBSTITUTE(I3," ","")</f>
        <v>1190</v>
      </c>
      <c r="S3" s="2" t="str">
        <f t="shared" ref="S3:S66" si="6">SUBSTITUTE(J3," ","")</f>
        <v>247507</v>
      </c>
    </row>
    <row r="4" spans="1:22" x14ac:dyDescent="0.25">
      <c r="A4" t="s">
        <v>394</v>
      </c>
      <c r="B4" t="s">
        <v>395</v>
      </c>
      <c r="C4" t="s">
        <v>396</v>
      </c>
      <c r="D4" t="s">
        <v>397</v>
      </c>
      <c r="E4">
        <v>716</v>
      </c>
      <c r="F4" t="s">
        <v>398</v>
      </c>
      <c r="G4" t="s">
        <v>399</v>
      </c>
      <c r="H4">
        <v>0</v>
      </c>
      <c r="I4" t="s">
        <v>400</v>
      </c>
      <c r="J4" t="s">
        <v>401</v>
      </c>
      <c r="M4" t="str">
        <f t="shared" si="0"/>
        <v>1120</v>
      </c>
      <c r="N4" t="str">
        <f t="shared" si="1"/>
        <v>Klepp</v>
      </c>
      <c r="O4" s="2" t="str">
        <f t="shared" si="2"/>
        <v>5113</v>
      </c>
      <c r="P4" s="2" t="str">
        <f t="shared" si="3"/>
        <v>716</v>
      </c>
      <c r="Q4" s="2" t="str">
        <f t="shared" si="4"/>
        <v>11299</v>
      </c>
      <c r="R4" s="2" t="str">
        <f t="shared" si="5"/>
        <v>4750</v>
      </c>
      <c r="S4" s="2" t="str">
        <f t="shared" si="6"/>
        <v>255804</v>
      </c>
    </row>
    <row r="5" spans="1:22" x14ac:dyDescent="0.25">
      <c r="A5" t="s">
        <v>402</v>
      </c>
      <c r="B5" t="s">
        <v>403</v>
      </c>
      <c r="C5" t="s">
        <v>404</v>
      </c>
      <c r="D5" t="s">
        <v>405</v>
      </c>
      <c r="E5" t="s">
        <v>406</v>
      </c>
      <c r="F5" t="s">
        <v>407</v>
      </c>
      <c r="G5" t="s">
        <v>408</v>
      </c>
      <c r="H5">
        <v>0</v>
      </c>
      <c r="I5" t="s">
        <v>409</v>
      </c>
      <c r="J5" t="s">
        <v>410</v>
      </c>
      <c r="M5" t="str">
        <f t="shared" si="0"/>
        <v>3411</v>
      </c>
      <c r="N5" t="str">
        <f t="shared" si="1"/>
        <v>Ringsaker</v>
      </c>
      <c r="O5" s="2" t="str">
        <f t="shared" si="2"/>
        <v>3224</v>
      </c>
      <c r="P5" s="2" t="str">
        <f t="shared" si="3"/>
        <v>3005</v>
      </c>
      <c r="Q5" s="2" t="str">
        <f t="shared" si="4"/>
        <v>10484</v>
      </c>
      <c r="R5" s="2" t="str">
        <f t="shared" si="5"/>
        <v>4585</v>
      </c>
      <c r="S5" s="2" t="str">
        <f t="shared" si="6"/>
        <v>126779</v>
      </c>
    </row>
    <row r="6" spans="1:22" x14ac:dyDescent="0.25">
      <c r="A6" t="s">
        <v>411</v>
      </c>
      <c r="B6" t="s">
        <v>412</v>
      </c>
      <c r="C6" t="s">
        <v>413</v>
      </c>
      <c r="D6" t="s">
        <v>414</v>
      </c>
      <c r="E6" t="s">
        <v>415</v>
      </c>
      <c r="F6" t="s">
        <v>416</v>
      </c>
      <c r="G6" t="s">
        <v>417</v>
      </c>
      <c r="H6">
        <v>0</v>
      </c>
      <c r="I6" t="s">
        <v>418</v>
      </c>
      <c r="J6" t="s">
        <v>419</v>
      </c>
      <c r="M6" t="str">
        <f t="shared" si="0"/>
        <v>5037</v>
      </c>
      <c r="N6" t="str">
        <f t="shared" si="1"/>
        <v>Levanger</v>
      </c>
      <c r="O6" s="2" t="str">
        <f t="shared" si="2"/>
        <v>3371</v>
      </c>
      <c r="P6" s="2" t="str">
        <f t="shared" si="3"/>
        <v>1576</v>
      </c>
      <c r="Q6" s="2" t="str">
        <f t="shared" si="4"/>
        <v>10429</v>
      </c>
      <c r="R6" s="2" t="str">
        <f t="shared" si="5"/>
        <v>4644</v>
      </c>
      <c r="S6" s="2" t="str">
        <f t="shared" si="6"/>
        <v>137069</v>
      </c>
    </row>
    <row r="7" spans="1:22" x14ac:dyDescent="0.25">
      <c r="A7" t="s">
        <v>420</v>
      </c>
      <c r="B7" t="s">
        <v>421</v>
      </c>
      <c r="C7" t="s">
        <v>422</v>
      </c>
      <c r="D7" t="s">
        <v>423</v>
      </c>
      <c r="E7" t="s">
        <v>392</v>
      </c>
      <c r="F7" t="s">
        <v>424</v>
      </c>
      <c r="G7" t="s">
        <v>425</v>
      </c>
      <c r="H7">
        <v>0</v>
      </c>
      <c r="I7" t="s">
        <v>426</v>
      </c>
      <c r="J7" t="s">
        <v>427</v>
      </c>
      <c r="M7" t="str">
        <f t="shared" si="0"/>
        <v>1121</v>
      </c>
      <c r="N7" t="str">
        <f t="shared" si="1"/>
        <v>Time</v>
      </c>
      <c r="O7" s="2" t="str">
        <f t="shared" si="2"/>
        <v>4408</v>
      </c>
      <c r="P7" s="2" t="str">
        <f t="shared" si="3"/>
        <v>1190</v>
      </c>
      <c r="Q7" s="2" t="str">
        <f t="shared" si="4"/>
        <v>9634</v>
      </c>
      <c r="R7" s="2" t="str">
        <f t="shared" si="5"/>
        <v>2902</v>
      </c>
      <c r="S7" s="2" t="str">
        <f t="shared" si="6"/>
        <v>127573</v>
      </c>
    </row>
    <row r="8" spans="1:22" x14ac:dyDescent="0.25">
      <c r="A8" t="s">
        <v>428</v>
      </c>
      <c r="B8" t="s">
        <v>429</v>
      </c>
      <c r="C8" t="s">
        <v>430</v>
      </c>
      <c r="D8" t="s">
        <v>431</v>
      </c>
      <c r="E8">
        <v>833</v>
      </c>
      <c r="F8" t="s">
        <v>432</v>
      </c>
      <c r="G8" t="s">
        <v>433</v>
      </c>
      <c r="H8">
        <v>0</v>
      </c>
      <c r="I8" t="s">
        <v>434</v>
      </c>
      <c r="J8" t="s">
        <v>435</v>
      </c>
      <c r="M8" t="str">
        <f t="shared" si="0"/>
        <v>1102</v>
      </c>
      <c r="N8" t="str">
        <f t="shared" si="1"/>
        <v>Sandnes</v>
      </c>
      <c r="O8" s="2" t="str">
        <f t="shared" si="2"/>
        <v>3757</v>
      </c>
      <c r="P8" s="2" t="str">
        <f t="shared" si="3"/>
        <v>833</v>
      </c>
      <c r="Q8" s="2" t="str">
        <f t="shared" si="4"/>
        <v>9046</v>
      </c>
      <c r="R8" s="2" t="str">
        <f t="shared" si="5"/>
        <v>1144</v>
      </c>
      <c r="S8" s="2" t="str">
        <f t="shared" si="6"/>
        <v>78559</v>
      </c>
    </row>
    <row r="9" spans="1:22" x14ac:dyDescent="0.25">
      <c r="A9" t="s">
        <v>436</v>
      </c>
      <c r="B9" t="s">
        <v>437</v>
      </c>
      <c r="C9" t="s">
        <v>438</v>
      </c>
      <c r="D9" t="s">
        <v>439</v>
      </c>
      <c r="E9">
        <v>551</v>
      </c>
      <c r="F9" t="s">
        <v>440</v>
      </c>
      <c r="G9" t="s">
        <v>441</v>
      </c>
      <c r="H9">
        <v>0</v>
      </c>
      <c r="I9">
        <v>0</v>
      </c>
      <c r="J9">
        <v>144</v>
      </c>
      <c r="M9" t="str">
        <f t="shared" si="0"/>
        <v>1579</v>
      </c>
      <c r="N9" t="str">
        <f t="shared" si="1"/>
        <v>Hustadvika</v>
      </c>
      <c r="O9" s="2" t="str">
        <f t="shared" si="2"/>
        <v>3698</v>
      </c>
      <c r="P9" s="2" t="str">
        <f t="shared" si="3"/>
        <v>551</v>
      </c>
      <c r="Q9" s="2" t="str">
        <f t="shared" si="4"/>
        <v>8250</v>
      </c>
      <c r="R9" s="2" t="str">
        <f t="shared" si="5"/>
        <v>0</v>
      </c>
      <c r="S9" s="2" t="str">
        <f t="shared" si="6"/>
        <v>144</v>
      </c>
    </row>
    <row r="10" spans="1:22" x14ac:dyDescent="0.25">
      <c r="A10" t="s">
        <v>442</v>
      </c>
      <c r="B10" t="s">
        <v>443</v>
      </c>
      <c r="C10" t="s">
        <v>444</v>
      </c>
      <c r="D10" t="s">
        <v>445</v>
      </c>
      <c r="E10">
        <v>566</v>
      </c>
      <c r="F10" t="s">
        <v>446</v>
      </c>
      <c r="G10" t="s">
        <v>447</v>
      </c>
      <c r="H10">
        <v>819</v>
      </c>
      <c r="I10">
        <v>155</v>
      </c>
      <c r="J10" t="s">
        <v>448</v>
      </c>
      <c r="M10" t="str">
        <f t="shared" si="0"/>
        <v>4647</v>
      </c>
      <c r="N10" t="str">
        <f t="shared" si="1"/>
        <v>Sunnfjord</v>
      </c>
      <c r="O10" s="2" t="str">
        <f t="shared" si="2"/>
        <v>3942</v>
      </c>
      <c r="P10" s="2" t="str">
        <f t="shared" si="3"/>
        <v>566</v>
      </c>
      <c r="Q10" s="2" t="str">
        <f t="shared" si="4"/>
        <v>7729</v>
      </c>
      <c r="R10" s="2" t="str">
        <f t="shared" si="5"/>
        <v>155</v>
      </c>
      <c r="S10" s="2" t="str">
        <f t="shared" si="6"/>
        <v>5239</v>
      </c>
    </row>
    <row r="11" spans="1:22" x14ac:dyDescent="0.25">
      <c r="A11" t="s">
        <v>449</v>
      </c>
      <c r="B11" t="s">
        <v>450</v>
      </c>
      <c r="C11" t="s">
        <v>451</v>
      </c>
      <c r="D11" t="s">
        <v>452</v>
      </c>
      <c r="E11">
        <v>533</v>
      </c>
      <c r="F11" t="s">
        <v>453</v>
      </c>
      <c r="G11" t="s">
        <v>454</v>
      </c>
      <c r="H11">
        <v>0</v>
      </c>
      <c r="I11">
        <v>0</v>
      </c>
      <c r="J11" t="s">
        <v>455</v>
      </c>
      <c r="M11" t="str">
        <f t="shared" si="0"/>
        <v>5059</v>
      </c>
      <c r="N11" t="str">
        <f t="shared" si="1"/>
        <v>Orkland</v>
      </c>
      <c r="O11" s="2" t="str">
        <f t="shared" si="2"/>
        <v>3546</v>
      </c>
      <c r="P11" s="2" t="str">
        <f t="shared" si="3"/>
        <v>533</v>
      </c>
      <c r="Q11" s="2" t="str">
        <f t="shared" si="4"/>
        <v>7710</v>
      </c>
      <c r="R11" s="2" t="str">
        <f t="shared" si="5"/>
        <v>0</v>
      </c>
      <c r="S11" s="2" t="str">
        <f t="shared" si="6"/>
        <v>109227</v>
      </c>
    </row>
    <row r="12" spans="1:22" x14ac:dyDescent="0.25">
      <c r="A12" t="s">
        <v>456</v>
      </c>
      <c r="B12" t="s">
        <v>416</v>
      </c>
      <c r="C12" t="s">
        <v>457</v>
      </c>
      <c r="D12" t="s">
        <v>458</v>
      </c>
      <c r="E12">
        <v>815</v>
      </c>
      <c r="F12" t="s">
        <v>459</v>
      </c>
      <c r="G12" t="s">
        <v>460</v>
      </c>
      <c r="H12">
        <v>0</v>
      </c>
      <c r="I12" t="s">
        <v>380</v>
      </c>
      <c r="J12" t="s">
        <v>461</v>
      </c>
      <c r="M12" t="str">
        <f t="shared" si="0"/>
        <v>1160</v>
      </c>
      <c r="N12" t="str">
        <f t="shared" si="1"/>
        <v>Vindafjord</v>
      </c>
      <c r="O12" s="2" t="str">
        <f t="shared" si="2"/>
        <v>2889</v>
      </c>
      <c r="P12" s="2" t="str">
        <f t="shared" si="3"/>
        <v>815</v>
      </c>
      <c r="Q12" s="2" t="str">
        <f t="shared" si="4"/>
        <v>6725</v>
      </c>
      <c r="R12" s="2" t="str">
        <f t="shared" si="5"/>
        <v>1329</v>
      </c>
      <c r="S12" s="2" t="str">
        <f t="shared" si="6"/>
        <v>4790</v>
      </c>
    </row>
    <row r="13" spans="1:22" x14ac:dyDescent="0.25">
      <c r="A13" t="s">
        <v>462</v>
      </c>
      <c r="B13" t="s">
        <v>463</v>
      </c>
      <c r="C13" t="s">
        <v>464</v>
      </c>
      <c r="D13" t="s">
        <v>465</v>
      </c>
      <c r="E13" t="s">
        <v>466</v>
      </c>
      <c r="F13" t="s">
        <v>467</v>
      </c>
      <c r="G13" t="s">
        <v>468</v>
      </c>
      <c r="H13">
        <v>0</v>
      </c>
      <c r="I13" t="s">
        <v>469</v>
      </c>
      <c r="J13" t="s">
        <v>470</v>
      </c>
      <c r="M13" t="str">
        <f t="shared" si="0"/>
        <v>1103</v>
      </c>
      <c r="N13" t="str">
        <f t="shared" si="1"/>
        <v>Stavanger</v>
      </c>
      <c r="O13" s="2" t="str">
        <f t="shared" si="2"/>
        <v>2788</v>
      </c>
      <c r="P13" s="2" t="str">
        <f t="shared" si="3"/>
        <v>1002</v>
      </c>
      <c r="Q13" s="2" t="str">
        <f t="shared" si="4"/>
        <v>6555</v>
      </c>
      <c r="R13" s="2" t="str">
        <f t="shared" si="5"/>
        <v>1250</v>
      </c>
      <c r="S13" s="2" t="str">
        <f t="shared" si="6"/>
        <v>236056</v>
      </c>
    </row>
    <row r="14" spans="1:22" x14ac:dyDescent="0.25">
      <c r="A14" t="s">
        <v>471</v>
      </c>
      <c r="B14" t="s">
        <v>472</v>
      </c>
      <c r="C14" t="s">
        <v>473</v>
      </c>
      <c r="D14" t="s">
        <v>474</v>
      </c>
      <c r="E14" t="s">
        <v>475</v>
      </c>
      <c r="F14" t="s">
        <v>476</v>
      </c>
      <c r="G14" t="s">
        <v>477</v>
      </c>
      <c r="H14">
        <v>0</v>
      </c>
      <c r="I14">
        <v>214</v>
      </c>
      <c r="J14">
        <v>26</v>
      </c>
      <c r="M14" t="str">
        <f t="shared" si="0"/>
        <v>3441</v>
      </c>
      <c r="N14" t="str">
        <f t="shared" si="1"/>
        <v>Gausdal</v>
      </c>
      <c r="O14" s="2" t="str">
        <f t="shared" si="2"/>
        <v>2180</v>
      </c>
      <c r="P14" s="2" t="str">
        <f t="shared" si="3"/>
        <v>1163</v>
      </c>
      <c r="Q14" s="2" t="str">
        <f t="shared" si="4"/>
        <v>5813</v>
      </c>
      <c r="R14" s="2" t="str">
        <f t="shared" si="5"/>
        <v>214</v>
      </c>
      <c r="S14" s="2" t="str">
        <f>SUBSTITUTE(J14," ","")</f>
        <v>26</v>
      </c>
    </row>
    <row r="15" spans="1:22" x14ac:dyDescent="0.25">
      <c r="A15" t="s">
        <v>478</v>
      </c>
      <c r="B15" t="s">
        <v>479</v>
      </c>
      <c r="C15" t="s">
        <v>480</v>
      </c>
      <c r="D15" t="s">
        <v>481</v>
      </c>
      <c r="E15">
        <v>426</v>
      </c>
      <c r="F15" t="s">
        <v>482</v>
      </c>
      <c r="G15" t="s">
        <v>483</v>
      </c>
      <c r="H15">
        <v>0</v>
      </c>
      <c r="I15">
        <v>265</v>
      </c>
      <c r="J15" t="s">
        <v>484</v>
      </c>
      <c r="M15" t="str">
        <f t="shared" si="0"/>
        <v>5060</v>
      </c>
      <c r="N15" t="str">
        <f t="shared" si="1"/>
        <v>Nærøysund</v>
      </c>
      <c r="O15" s="2" t="str">
        <f t="shared" si="2"/>
        <v>2677</v>
      </c>
      <c r="P15" s="2" t="str">
        <f t="shared" si="3"/>
        <v>426</v>
      </c>
      <c r="Q15" s="2" t="str">
        <f t="shared" si="4"/>
        <v>5714</v>
      </c>
      <c r="R15" s="2" t="str">
        <f t="shared" si="5"/>
        <v>265</v>
      </c>
      <c r="S15" s="2" t="str">
        <f t="shared" si="6"/>
        <v>11115</v>
      </c>
    </row>
    <row r="16" spans="1:22" x14ac:dyDescent="0.25">
      <c r="A16" t="s">
        <v>485</v>
      </c>
      <c r="B16" t="s">
        <v>486</v>
      </c>
      <c r="C16" t="s">
        <v>487</v>
      </c>
      <c r="D16" t="s">
        <v>488</v>
      </c>
      <c r="E16" t="s">
        <v>489</v>
      </c>
      <c r="F16" t="s">
        <v>490</v>
      </c>
      <c r="G16" t="s">
        <v>491</v>
      </c>
      <c r="H16">
        <v>0</v>
      </c>
      <c r="I16" t="s">
        <v>492</v>
      </c>
      <c r="J16">
        <v>149</v>
      </c>
      <c r="M16" t="str">
        <f t="shared" si="0"/>
        <v>3407</v>
      </c>
      <c r="N16" t="str">
        <f t="shared" si="1"/>
        <v>Gjøvik</v>
      </c>
      <c r="O16" s="2" t="str">
        <f t="shared" si="2"/>
        <v>1686</v>
      </c>
      <c r="P16" s="2" t="str">
        <f t="shared" si="3"/>
        <v>1177</v>
      </c>
      <c r="Q16" s="2" t="str">
        <f t="shared" si="4"/>
        <v>5636</v>
      </c>
      <c r="R16" s="2" t="str">
        <f t="shared" si="5"/>
        <v>1192</v>
      </c>
      <c r="S16" s="2" t="str">
        <f t="shared" si="6"/>
        <v>149</v>
      </c>
      <c r="U16" s="2"/>
      <c r="V16" s="4"/>
    </row>
    <row r="17" spans="1:19" x14ac:dyDescent="0.25">
      <c r="A17" t="s">
        <v>493</v>
      </c>
      <c r="B17" t="s">
        <v>494</v>
      </c>
      <c r="C17" t="s">
        <v>495</v>
      </c>
      <c r="D17" t="s">
        <v>496</v>
      </c>
      <c r="E17">
        <v>546</v>
      </c>
      <c r="F17" t="s">
        <v>497</v>
      </c>
      <c r="G17" t="s">
        <v>498</v>
      </c>
      <c r="H17">
        <v>0</v>
      </c>
      <c r="I17">
        <v>980</v>
      </c>
      <c r="J17" t="s">
        <v>499</v>
      </c>
      <c r="M17" t="str">
        <f t="shared" si="0"/>
        <v>1114</v>
      </c>
      <c r="N17" t="str">
        <f t="shared" si="1"/>
        <v>Bjerkreim</v>
      </c>
      <c r="O17" s="2" t="str">
        <f t="shared" si="2"/>
        <v>2522</v>
      </c>
      <c r="P17" s="2" t="str">
        <f t="shared" si="3"/>
        <v>546</v>
      </c>
      <c r="Q17" s="2" t="str">
        <f t="shared" si="4"/>
        <v>5409</v>
      </c>
      <c r="R17" s="2" t="str">
        <f t="shared" si="5"/>
        <v>980</v>
      </c>
      <c r="S17" s="2" t="str">
        <f t="shared" si="6"/>
        <v>15246</v>
      </c>
    </row>
    <row r="18" spans="1:19" x14ac:dyDescent="0.25">
      <c r="A18" t="s">
        <v>500</v>
      </c>
      <c r="B18" t="s">
        <v>501</v>
      </c>
      <c r="C18" t="s">
        <v>502</v>
      </c>
      <c r="D18" t="s">
        <v>503</v>
      </c>
      <c r="E18" t="s">
        <v>504</v>
      </c>
      <c r="F18" t="s">
        <v>505</v>
      </c>
      <c r="G18" t="s">
        <v>506</v>
      </c>
      <c r="H18">
        <v>0</v>
      </c>
      <c r="I18">
        <v>450</v>
      </c>
      <c r="J18" t="s">
        <v>507</v>
      </c>
      <c r="M18" t="str">
        <f t="shared" si="0"/>
        <v>3442</v>
      </c>
      <c r="N18" t="str">
        <f t="shared" si="1"/>
        <v>Østre Toten</v>
      </c>
      <c r="O18" s="2" t="str">
        <f t="shared" si="2"/>
        <v>1196</v>
      </c>
      <c r="P18" s="2" t="str">
        <f t="shared" si="3"/>
        <v>1278</v>
      </c>
      <c r="Q18" s="2" t="str">
        <f t="shared" si="4"/>
        <v>5995</v>
      </c>
      <c r="R18" s="2" t="str">
        <f t="shared" si="5"/>
        <v>450</v>
      </c>
      <c r="S18" s="2" t="str">
        <f t="shared" si="6"/>
        <v>112613</v>
      </c>
    </row>
    <row r="19" spans="1:19" x14ac:dyDescent="0.25">
      <c r="A19" t="s">
        <v>508</v>
      </c>
      <c r="B19" t="s">
        <v>509</v>
      </c>
      <c r="C19" t="s">
        <v>510</v>
      </c>
      <c r="D19" t="s">
        <v>511</v>
      </c>
      <c r="E19">
        <v>612</v>
      </c>
      <c r="F19" t="s">
        <v>512</v>
      </c>
      <c r="G19" t="s">
        <v>513</v>
      </c>
      <c r="H19">
        <v>0</v>
      </c>
      <c r="I19">
        <v>307</v>
      </c>
      <c r="J19" t="s">
        <v>514</v>
      </c>
      <c r="M19" t="str">
        <f t="shared" si="0"/>
        <v>5057</v>
      </c>
      <c r="N19" t="str">
        <f t="shared" si="1"/>
        <v>Ørland</v>
      </c>
      <c r="O19" s="2" t="str">
        <f t="shared" si="2"/>
        <v>2029</v>
      </c>
      <c r="P19" s="2" t="str">
        <f t="shared" si="3"/>
        <v>612</v>
      </c>
      <c r="Q19" s="2" t="str">
        <f t="shared" si="4"/>
        <v>5702</v>
      </c>
      <c r="R19" s="2" t="str">
        <f t="shared" si="5"/>
        <v>307</v>
      </c>
      <c r="S19" s="2" t="str">
        <f t="shared" si="6"/>
        <v>6646</v>
      </c>
    </row>
    <row r="20" spans="1:19" x14ac:dyDescent="0.25">
      <c r="A20" t="s">
        <v>515</v>
      </c>
      <c r="B20" t="s">
        <v>516</v>
      </c>
      <c r="C20" t="s">
        <v>517</v>
      </c>
      <c r="D20" t="s">
        <v>518</v>
      </c>
      <c r="E20" t="s">
        <v>519</v>
      </c>
      <c r="F20" t="s">
        <v>520</v>
      </c>
      <c r="G20" t="s">
        <v>521</v>
      </c>
      <c r="H20">
        <v>0</v>
      </c>
      <c r="I20">
        <v>0</v>
      </c>
      <c r="J20">
        <v>53</v>
      </c>
      <c r="M20" t="str">
        <f t="shared" si="0"/>
        <v>3427</v>
      </c>
      <c r="N20" t="str">
        <f t="shared" si="1"/>
        <v>Tynset</v>
      </c>
      <c r="O20" s="2" t="str">
        <f t="shared" si="2"/>
        <v>1719</v>
      </c>
      <c r="P20" s="2" t="str">
        <f t="shared" si="3"/>
        <v>1040</v>
      </c>
      <c r="Q20" s="2" t="str">
        <f t="shared" si="4"/>
        <v>5359</v>
      </c>
      <c r="R20" s="2" t="str">
        <f t="shared" si="5"/>
        <v>0</v>
      </c>
      <c r="S20" s="2" t="str">
        <f t="shared" si="6"/>
        <v>53</v>
      </c>
    </row>
    <row r="21" spans="1:19" x14ac:dyDescent="0.25">
      <c r="A21" t="s">
        <v>522</v>
      </c>
      <c r="B21" t="s">
        <v>523</v>
      </c>
      <c r="C21" t="s">
        <v>524</v>
      </c>
      <c r="D21" t="s">
        <v>525</v>
      </c>
      <c r="E21" t="s">
        <v>526</v>
      </c>
      <c r="F21" t="s">
        <v>527</v>
      </c>
      <c r="G21" t="s">
        <v>528</v>
      </c>
      <c r="H21">
        <v>0</v>
      </c>
      <c r="I21" t="s">
        <v>529</v>
      </c>
      <c r="J21" t="s">
        <v>530</v>
      </c>
      <c r="M21" t="str">
        <f t="shared" si="0"/>
        <v>5038</v>
      </c>
      <c r="N21" t="str">
        <f t="shared" si="1"/>
        <v>Verdal</v>
      </c>
      <c r="O21" s="2" t="str">
        <f t="shared" si="2"/>
        <v>1839</v>
      </c>
      <c r="P21" s="2" t="str">
        <f t="shared" si="3"/>
        <v>1007</v>
      </c>
      <c r="Q21" s="2" t="str">
        <f t="shared" si="4"/>
        <v>5220</v>
      </c>
      <c r="R21" s="2" t="str">
        <f t="shared" si="5"/>
        <v>2933</v>
      </c>
      <c r="S21" s="2" t="str">
        <f t="shared" si="6"/>
        <v>20580</v>
      </c>
    </row>
    <row r="22" spans="1:19" x14ac:dyDescent="0.25">
      <c r="A22" t="s">
        <v>531</v>
      </c>
      <c r="B22" t="s">
        <v>532</v>
      </c>
      <c r="C22" t="s">
        <v>533</v>
      </c>
      <c r="D22" t="s">
        <v>534</v>
      </c>
      <c r="E22">
        <v>321</v>
      </c>
      <c r="F22" t="s">
        <v>535</v>
      </c>
      <c r="G22" t="s">
        <v>536</v>
      </c>
      <c r="H22">
        <v>0</v>
      </c>
      <c r="I22">
        <v>0</v>
      </c>
      <c r="J22" t="s">
        <v>537</v>
      </c>
      <c r="M22" t="str">
        <f t="shared" si="0"/>
        <v>5007</v>
      </c>
      <c r="N22" t="str">
        <f t="shared" si="1"/>
        <v>Namsos</v>
      </c>
      <c r="O22" s="2" t="str">
        <f t="shared" si="2"/>
        <v>1987</v>
      </c>
      <c r="P22" s="2" t="str">
        <f t="shared" si="3"/>
        <v>321</v>
      </c>
      <c r="Q22" s="2" t="str">
        <f t="shared" si="4"/>
        <v>4815</v>
      </c>
      <c r="R22" s="2" t="str">
        <f t="shared" si="5"/>
        <v>0</v>
      </c>
      <c r="S22" s="2" t="str">
        <f t="shared" si="6"/>
        <v>47610</v>
      </c>
    </row>
    <row r="23" spans="1:19" x14ac:dyDescent="0.25">
      <c r="A23" t="s">
        <v>538</v>
      </c>
      <c r="B23" t="s">
        <v>539</v>
      </c>
      <c r="C23" t="s">
        <v>540</v>
      </c>
      <c r="D23">
        <v>812</v>
      </c>
      <c r="E23" t="s">
        <v>541</v>
      </c>
      <c r="F23" t="s">
        <v>542</v>
      </c>
      <c r="G23" t="s">
        <v>543</v>
      </c>
      <c r="H23">
        <v>0</v>
      </c>
      <c r="I23">
        <v>306</v>
      </c>
      <c r="J23" t="s">
        <v>544</v>
      </c>
      <c r="M23" t="str">
        <f t="shared" si="0"/>
        <v>3446</v>
      </c>
      <c r="N23" t="str">
        <f t="shared" si="1"/>
        <v>Gran</v>
      </c>
      <c r="O23" s="2" t="str">
        <f t="shared" si="2"/>
        <v>812</v>
      </c>
      <c r="P23" s="2" t="str">
        <f t="shared" si="3"/>
        <v>1614</v>
      </c>
      <c r="Q23" s="2" t="str">
        <f t="shared" si="4"/>
        <v>5044</v>
      </c>
      <c r="R23" s="2" t="str">
        <f t="shared" si="5"/>
        <v>306</v>
      </c>
      <c r="S23" s="2" t="str">
        <f t="shared" si="6"/>
        <v>15133</v>
      </c>
    </row>
    <row r="24" spans="1:19" x14ac:dyDescent="0.25">
      <c r="A24" t="s">
        <v>545</v>
      </c>
      <c r="B24" t="s">
        <v>546</v>
      </c>
      <c r="C24" t="s">
        <v>547</v>
      </c>
      <c r="D24" t="s">
        <v>548</v>
      </c>
      <c r="E24">
        <v>778</v>
      </c>
      <c r="F24" t="s">
        <v>549</v>
      </c>
      <c r="G24" t="s">
        <v>550</v>
      </c>
      <c r="H24">
        <v>0</v>
      </c>
      <c r="I24">
        <v>205</v>
      </c>
      <c r="J24" t="s">
        <v>551</v>
      </c>
      <c r="M24" t="str">
        <f t="shared" si="0"/>
        <v>5027</v>
      </c>
      <c r="N24" t="str">
        <f t="shared" si="1"/>
        <v>Midtre Gauldal</v>
      </c>
      <c r="O24" s="2" t="str">
        <f t="shared" si="2"/>
        <v>1911</v>
      </c>
      <c r="P24" s="2" t="str">
        <f t="shared" si="3"/>
        <v>778</v>
      </c>
      <c r="Q24" s="2" t="str">
        <f t="shared" si="4"/>
        <v>4723</v>
      </c>
      <c r="R24" s="2" t="str">
        <f t="shared" si="5"/>
        <v>205</v>
      </c>
      <c r="S24" s="2" t="str">
        <f t="shared" si="6"/>
        <v>8629</v>
      </c>
    </row>
    <row r="25" spans="1:19" x14ac:dyDescent="0.25">
      <c r="A25" t="s">
        <v>552</v>
      </c>
      <c r="B25" t="s">
        <v>553</v>
      </c>
      <c r="C25" t="s">
        <v>554</v>
      </c>
      <c r="D25" t="s">
        <v>555</v>
      </c>
      <c r="E25">
        <v>234</v>
      </c>
      <c r="F25" t="s">
        <v>556</v>
      </c>
      <c r="G25" t="s">
        <v>557</v>
      </c>
      <c r="H25">
        <v>0</v>
      </c>
      <c r="I25">
        <v>209</v>
      </c>
      <c r="J25" t="s">
        <v>558</v>
      </c>
      <c r="M25" t="str">
        <f t="shared" si="0"/>
        <v>4621</v>
      </c>
      <c r="N25" t="str">
        <f t="shared" si="1"/>
        <v>Voss</v>
      </c>
      <c r="O25" s="2" t="str">
        <f t="shared" si="2"/>
        <v>2710</v>
      </c>
      <c r="P25" s="2" t="str">
        <f t="shared" si="3"/>
        <v>234</v>
      </c>
      <c r="Q25" s="2" t="str">
        <f t="shared" si="4"/>
        <v>4445</v>
      </c>
      <c r="R25" s="2" t="str">
        <f t="shared" si="5"/>
        <v>209</v>
      </c>
      <c r="S25" s="2" t="str">
        <f t="shared" si="6"/>
        <v>8401</v>
      </c>
    </row>
    <row r="26" spans="1:19" x14ac:dyDescent="0.25">
      <c r="A26" t="s">
        <v>559</v>
      </c>
      <c r="B26" t="s">
        <v>560</v>
      </c>
      <c r="C26" t="s">
        <v>561</v>
      </c>
      <c r="D26" t="s">
        <v>562</v>
      </c>
      <c r="E26">
        <v>761</v>
      </c>
      <c r="F26" t="s">
        <v>563</v>
      </c>
      <c r="G26" t="s">
        <v>564</v>
      </c>
      <c r="H26">
        <v>0</v>
      </c>
      <c r="I26">
        <v>166</v>
      </c>
      <c r="J26" t="s">
        <v>565</v>
      </c>
      <c r="M26" t="str">
        <f t="shared" si="0"/>
        <v>5054</v>
      </c>
      <c r="N26" t="str">
        <f t="shared" si="1"/>
        <v>Indre Fosen</v>
      </c>
      <c r="O26" s="2" t="str">
        <f t="shared" si="2"/>
        <v>1674</v>
      </c>
      <c r="P26" s="2" t="str">
        <f t="shared" si="3"/>
        <v>761</v>
      </c>
      <c r="Q26" s="2" t="str">
        <f t="shared" si="4"/>
        <v>4104</v>
      </c>
      <c r="R26" s="2" t="str">
        <f t="shared" si="5"/>
        <v>166</v>
      </c>
      <c r="S26" s="2" t="str">
        <f t="shared" si="6"/>
        <v>11899</v>
      </c>
    </row>
    <row r="27" spans="1:19" x14ac:dyDescent="0.25">
      <c r="A27" t="s">
        <v>566</v>
      </c>
      <c r="B27" t="s">
        <v>567</v>
      </c>
      <c r="C27" t="s">
        <v>568</v>
      </c>
      <c r="D27">
        <v>914</v>
      </c>
      <c r="E27" t="s">
        <v>569</v>
      </c>
      <c r="F27" t="s">
        <v>570</v>
      </c>
      <c r="G27" t="s">
        <v>571</v>
      </c>
      <c r="H27">
        <v>0</v>
      </c>
      <c r="I27">
        <v>348</v>
      </c>
      <c r="J27" t="s">
        <v>572</v>
      </c>
      <c r="M27" t="str">
        <f t="shared" si="0"/>
        <v>5035</v>
      </c>
      <c r="N27" t="str">
        <f t="shared" si="1"/>
        <v>Stjørdal</v>
      </c>
      <c r="O27" s="2" t="str">
        <f t="shared" si="2"/>
        <v>914</v>
      </c>
      <c r="P27" s="2" t="str">
        <f t="shared" si="3"/>
        <v>1337</v>
      </c>
      <c r="Q27" s="2" t="str">
        <f t="shared" si="4"/>
        <v>4149</v>
      </c>
      <c r="R27" s="2" t="str">
        <f t="shared" si="5"/>
        <v>348</v>
      </c>
      <c r="S27" s="2" t="str">
        <f t="shared" si="6"/>
        <v>45214</v>
      </c>
    </row>
    <row r="28" spans="1:19" x14ac:dyDescent="0.25">
      <c r="A28" t="s">
        <v>573</v>
      </c>
      <c r="B28" t="s">
        <v>574</v>
      </c>
      <c r="C28" t="s">
        <v>575</v>
      </c>
      <c r="D28" t="s">
        <v>576</v>
      </c>
      <c r="E28">
        <v>684</v>
      </c>
      <c r="F28" t="s">
        <v>577</v>
      </c>
      <c r="G28" t="s">
        <v>578</v>
      </c>
      <c r="H28">
        <v>276</v>
      </c>
      <c r="I28">
        <v>627</v>
      </c>
      <c r="J28" t="s">
        <v>579</v>
      </c>
      <c r="M28" t="str">
        <f t="shared" si="0"/>
        <v>1122</v>
      </c>
      <c r="N28" t="str">
        <f t="shared" si="1"/>
        <v>Gjesdal</v>
      </c>
      <c r="O28" s="2" t="str">
        <f t="shared" si="2"/>
        <v>1628</v>
      </c>
      <c r="P28" s="2" t="str">
        <f t="shared" si="3"/>
        <v>684</v>
      </c>
      <c r="Q28" s="2" t="str">
        <f t="shared" si="4"/>
        <v>4051</v>
      </c>
      <c r="R28" s="2" t="str">
        <f t="shared" si="5"/>
        <v>627</v>
      </c>
      <c r="S28" s="2" t="str">
        <f t="shared" si="6"/>
        <v>7543</v>
      </c>
    </row>
    <row r="29" spans="1:19" x14ac:dyDescent="0.25">
      <c r="A29" t="s">
        <v>580</v>
      </c>
      <c r="B29" t="s">
        <v>581</v>
      </c>
      <c r="C29" t="s">
        <v>582</v>
      </c>
      <c r="D29" t="s">
        <v>583</v>
      </c>
      <c r="E29">
        <v>709</v>
      </c>
      <c r="F29" t="s">
        <v>584</v>
      </c>
      <c r="G29" t="s">
        <v>585</v>
      </c>
      <c r="H29">
        <v>0</v>
      </c>
      <c r="I29">
        <v>95</v>
      </c>
      <c r="J29">
        <v>51</v>
      </c>
      <c r="M29" t="str">
        <f t="shared" si="0"/>
        <v>3432</v>
      </c>
      <c r="N29" t="str">
        <f t="shared" si="1"/>
        <v>Lesja</v>
      </c>
      <c r="O29" s="2" t="str">
        <f t="shared" si="2"/>
        <v>1455</v>
      </c>
      <c r="P29" s="2" t="str">
        <f t="shared" si="3"/>
        <v>709</v>
      </c>
      <c r="Q29" s="2" t="str">
        <f t="shared" si="4"/>
        <v>4155</v>
      </c>
      <c r="R29" s="2" t="str">
        <f t="shared" si="5"/>
        <v>95</v>
      </c>
      <c r="S29" s="2" t="str">
        <f t="shared" si="6"/>
        <v>51</v>
      </c>
    </row>
    <row r="30" spans="1:19" x14ac:dyDescent="0.25">
      <c r="A30" t="s">
        <v>586</v>
      </c>
      <c r="B30" t="s">
        <v>587</v>
      </c>
      <c r="C30" t="s">
        <v>588</v>
      </c>
      <c r="D30" t="s">
        <v>589</v>
      </c>
      <c r="E30">
        <v>253</v>
      </c>
      <c r="F30" t="s">
        <v>590</v>
      </c>
      <c r="G30">
        <v>983</v>
      </c>
      <c r="H30">
        <v>0</v>
      </c>
      <c r="I30">
        <v>517</v>
      </c>
      <c r="J30" t="s">
        <v>591</v>
      </c>
      <c r="M30" t="str">
        <f t="shared" si="0"/>
        <v>5047</v>
      </c>
      <c r="N30" t="str">
        <f t="shared" si="1"/>
        <v>Overhalla</v>
      </c>
      <c r="O30" s="2" t="str">
        <f t="shared" si="2"/>
        <v>1637</v>
      </c>
      <c r="P30" s="2" t="str">
        <f t="shared" si="3"/>
        <v>253</v>
      </c>
      <c r="Q30" s="2" t="str">
        <f t="shared" si="4"/>
        <v>4315</v>
      </c>
      <c r="R30" s="2" t="str">
        <f t="shared" si="5"/>
        <v>517</v>
      </c>
      <c r="S30" s="2" t="str">
        <f t="shared" si="6"/>
        <v>37311</v>
      </c>
    </row>
    <row r="31" spans="1:19" x14ac:dyDescent="0.25">
      <c r="A31" t="s">
        <v>592</v>
      </c>
      <c r="B31" t="s">
        <v>593</v>
      </c>
      <c r="C31" t="s">
        <v>594</v>
      </c>
      <c r="D31" t="s">
        <v>595</v>
      </c>
      <c r="E31">
        <v>142</v>
      </c>
      <c r="F31" t="s">
        <v>596</v>
      </c>
      <c r="G31" t="s">
        <v>597</v>
      </c>
      <c r="H31">
        <v>919</v>
      </c>
      <c r="I31">
        <v>263</v>
      </c>
      <c r="J31" t="s">
        <v>598</v>
      </c>
      <c r="M31" t="str">
        <f t="shared" si="0"/>
        <v>4650</v>
      </c>
      <c r="N31" t="str">
        <f t="shared" si="1"/>
        <v>Gloppen</v>
      </c>
      <c r="O31" s="2" t="str">
        <f t="shared" si="2"/>
        <v>2045</v>
      </c>
      <c r="P31" s="2" t="str">
        <f t="shared" si="3"/>
        <v>142</v>
      </c>
      <c r="Q31" s="2" t="str">
        <f t="shared" si="4"/>
        <v>3856</v>
      </c>
      <c r="R31" s="2" t="str">
        <f t="shared" si="5"/>
        <v>263</v>
      </c>
      <c r="S31" s="2" t="str">
        <f t="shared" si="6"/>
        <v>29901</v>
      </c>
    </row>
    <row r="32" spans="1:19" x14ac:dyDescent="0.25">
      <c r="A32" t="s">
        <v>599</v>
      </c>
      <c r="B32" t="s">
        <v>600</v>
      </c>
      <c r="C32" t="s">
        <v>601</v>
      </c>
      <c r="D32" t="s">
        <v>602</v>
      </c>
      <c r="E32" t="s">
        <v>603</v>
      </c>
      <c r="F32" t="s">
        <v>604</v>
      </c>
      <c r="G32" t="s">
        <v>605</v>
      </c>
      <c r="H32">
        <v>0</v>
      </c>
      <c r="I32">
        <v>760</v>
      </c>
      <c r="J32" t="s">
        <v>606</v>
      </c>
      <c r="M32" t="str">
        <f t="shared" si="0"/>
        <v>1146</v>
      </c>
      <c r="N32" t="str">
        <f t="shared" si="1"/>
        <v>Tysvær</v>
      </c>
      <c r="O32" s="2" t="str">
        <f t="shared" si="2"/>
        <v>1159</v>
      </c>
      <c r="P32" s="2" t="str">
        <f t="shared" si="3"/>
        <v>1528</v>
      </c>
      <c r="Q32" s="2" t="str">
        <f t="shared" si="4"/>
        <v>3315</v>
      </c>
      <c r="R32" s="2" t="str">
        <f t="shared" si="5"/>
        <v>760</v>
      </c>
      <c r="S32" s="2" t="str">
        <f t="shared" si="6"/>
        <v>20497</v>
      </c>
    </row>
    <row r="33" spans="1:19" x14ac:dyDescent="0.25">
      <c r="A33" t="s">
        <v>607</v>
      </c>
      <c r="B33" t="s">
        <v>608</v>
      </c>
      <c r="C33" t="s">
        <v>609</v>
      </c>
      <c r="D33" t="s">
        <v>610</v>
      </c>
      <c r="E33">
        <v>269</v>
      </c>
      <c r="F33" t="s">
        <v>611</v>
      </c>
      <c r="G33">
        <v>760</v>
      </c>
      <c r="H33">
        <v>0</v>
      </c>
      <c r="I33">
        <v>0</v>
      </c>
      <c r="J33" t="s">
        <v>612</v>
      </c>
      <c r="M33" t="str">
        <f t="shared" si="0"/>
        <v>1812</v>
      </c>
      <c r="N33" t="str">
        <f t="shared" si="1"/>
        <v>Sømna</v>
      </c>
      <c r="O33" s="2" t="str">
        <f t="shared" si="2"/>
        <v>1655</v>
      </c>
      <c r="P33" s="2" t="str">
        <f t="shared" si="3"/>
        <v>269</v>
      </c>
      <c r="Q33" s="2" t="str">
        <f t="shared" si="4"/>
        <v>3955</v>
      </c>
      <c r="R33" s="2" t="str">
        <f t="shared" si="5"/>
        <v>0</v>
      </c>
      <c r="S33" s="2" t="str">
        <f t="shared" si="6"/>
        <v>14876</v>
      </c>
    </row>
    <row r="34" spans="1:19" x14ac:dyDescent="0.25">
      <c r="A34" t="s">
        <v>613</v>
      </c>
      <c r="B34" t="s">
        <v>614</v>
      </c>
      <c r="C34" t="s">
        <v>615</v>
      </c>
      <c r="D34" t="s">
        <v>616</v>
      </c>
      <c r="E34">
        <v>724</v>
      </c>
      <c r="F34" t="s">
        <v>617</v>
      </c>
      <c r="G34" t="s">
        <v>618</v>
      </c>
      <c r="H34">
        <v>466</v>
      </c>
      <c r="I34">
        <v>164</v>
      </c>
      <c r="J34" t="s">
        <v>619</v>
      </c>
      <c r="M34" t="str">
        <f t="shared" si="0"/>
        <v>3439</v>
      </c>
      <c r="N34" t="str">
        <f t="shared" si="1"/>
        <v>Ringebu</v>
      </c>
      <c r="O34" s="2" t="str">
        <f t="shared" si="2"/>
        <v>1465</v>
      </c>
      <c r="P34" s="2" t="str">
        <f t="shared" si="3"/>
        <v>724</v>
      </c>
      <c r="Q34" s="2" t="str">
        <f t="shared" si="4"/>
        <v>3666</v>
      </c>
      <c r="R34" s="2" t="str">
        <f t="shared" si="5"/>
        <v>164</v>
      </c>
      <c r="S34" s="2" t="str">
        <f t="shared" si="6"/>
        <v>7455</v>
      </c>
    </row>
    <row r="35" spans="1:19" x14ac:dyDescent="0.25">
      <c r="A35" t="s">
        <v>620</v>
      </c>
      <c r="B35" t="s">
        <v>621</v>
      </c>
      <c r="C35" t="s">
        <v>622</v>
      </c>
      <c r="D35" t="s">
        <v>623</v>
      </c>
      <c r="E35">
        <v>512</v>
      </c>
      <c r="F35" t="s">
        <v>624</v>
      </c>
      <c r="G35" t="s">
        <v>625</v>
      </c>
      <c r="H35">
        <v>0</v>
      </c>
      <c r="I35">
        <v>840</v>
      </c>
      <c r="J35" t="s">
        <v>626</v>
      </c>
      <c r="M35" t="str">
        <f t="shared" si="0"/>
        <v>3014</v>
      </c>
      <c r="N35" t="str">
        <f t="shared" si="1"/>
        <v>Indre Østfold</v>
      </c>
      <c r="O35" s="2" t="str">
        <f t="shared" si="2"/>
        <v>1215</v>
      </c>
      <c r="P35" s="2" t="str">
        <f t="shared" si="3"/>
        <v>512</v>
      </c>
      <c r="Q35" s="2" t="str">
        <f t="shared" si="4"/>
        <v>3936</v>
      </c>
      <c r="R35" s="2" t="str">
        <f t="shared" si="5"/>
        <v>840</v>
      </c>
      <c r="S35" s="2" t="str">
        <f t="shared" si="6"/>
        <v>181834</v>
      </c>
    </row>
    <row r="36" spans="1:19" x14ac:dyDescent="0.25">
      <c r="A36" t="s">
        <v>627</v>
      </c>
      <c r="B36" t="s">
        <v>628</v>
      </c>
      <c r="C36" t="s">
        <v>629</v>
      </c>
      <c r="D36" t="s">
        <v>630</v>
      </c>
      <c r="E36">
        <v>169</v>
      </c>
      <c r="F36" t="s">
        <v>631</v>
      </c>
      <c r="G36" t="s">
        <v>632</v>
      </c>
      <c r="H36">
        <v>0</v>
      </c>
      <c r="I36">
        <v>0</v>
      </c>
      <c r="J36" t="s">
        <v>633</v>
      </c>
      <c r="M36" t="str">
        <f t="shared" si="0"/>
        <v>5058</v>
      </c>
      <c r="N36" t="str">
        <f t="shared" si="1"/>
        <v>Åfjord</v>
      </c>
      <c r="O36" s="2" t="str">
        <f t="shared" si="2"/>
        <v>1897</v>
      </c>
      <c r="P36" s="2" t="str">
        <f t="shared" si="3"/>
        <v>169</v>
      </c>
      <c r="Q36" s="2" t="str">
        <f t="shared" si="4"/>
        <v>3701</v>
      </c>
      <c r="R36" s="2" t="str">
        <f t="shared" si="5"/>
        <v>0</v>
      </c>
      <c r="S36" s="2" t="str">
        <f t="shared" si="6"/>
        <v>45104</v>
      </c>
    </row>
    <row r="37" spans="1:19" x14ac:dyDescent="0.25">
      <c r="A37" t="s">
        <v>634</v>
      </c>
      <c r="B37" t="s">
        <v>635</v>
      </c>
      <c r="C37" t="s">
        <v>636</v>
      </c>
      <c r="D37" t="s">
        <v>637</v>
      </c>
      <c r="E37">
        <v>327</v>
      </c>
      <c r="F37" t="s">
        <v>638</v>
      </c>
      <c r="G37" t="s">
        <v>639</v>
      </c>
      <c r="H37">
        <v>0</v>
      </c>
      <c r="I37" t="s">
        <v>640</v>
      </c>
      <c r="J37" t="s">
        <v>641</v>
      </c>
      <c r="M37" t="str">
        <f t="shared" si="0"/>
        <v>1124</v>
      </c>
      <c r="N37" t="str">
        <f t="shared" si="1"/>
        <v>Sola</v>
      </c>
      <c r="O37" s="2" t="str">
        <f t="shared" si="2"/>
        <v>1436</v>
      </c>
      <c r="P37" s="2" t="str">
        <f t="shared" si="3"/>
        <v>327</v>
      </c>
      <c r="Q37" s="2" t="str">
        <f t="shared" si="4"/>
        <v>3870</v>
      </c>
      <c r="R37" s="2" t="str">
        <f t="shared" si="5"/>
        <v>1234</v>
      </c>
      <c r="S37" s="2" t="str">
        <f t="shared" si="6"/>
        <v>62134</v>
      </c>
    </row>
    <row r="38" spans="1:19" x14ac:dyDescent="0.25">
      <c r="A38" t="s">
        <v>642</v>
      </c>
      <c r="B38" t="s">
        <v>643</v>
      </c>
      <c r="C38" t="s">
        <v>644</v>
      </c>
      <c r="D38">
        <v>976</v>
      </c>
      <c r="E38">
        <v>426</v>
      </c>
      <c r="F38" t="s">
        <v>645</v>
      </c>
      <c r="G38" t="s">
        <v>646</v>
      </c>
      <c r="H38">
        <v>0</v>
      </c>
      <c r="I38">
        <v>966</v>
      </c>
      <c r="J38" t="s">
        <v>647</v>
      </c>
      <c r="M38" t="str">
        <f t="shared" si="0"/>
        <v>3443</v>
      </c>
      <c r="N38" t="str">
        <f t="shared" si="1"/>
        <v>Vestre Toten</v>
      </c>
      <c r="O38" s="2" t="str">
        <f t="shared" si="2"/>
        <v>976</v>
      </c>
      <c r="P38" s="2" t="str">
        <f t="shared" si="3"/>
        <v>426</v>
      </c>
      <c r="Q38" s="2" t="str">
        <f t="shared" si="4"/>
        <v>4202</v>
      </c>
      <c r="R38" s="2" t="str">
        <f t="shared" si="5"/>
        <v>966</v>
      </c>
      <c r="S38" s="2" t="str">
        <f t="shared" si="6"/>
        <v>30019</v>
      </c>
    </row>
    <row r="39" spans="1:19" x14ac:dyDescent="0.25">
      <c r="A39" t="s">
        <v>648</v>
      </c>
      <c r="B39" t="s">
        <v>649</v>
      </c>
      <c r="C39" t="s">
        <v>650</v>
      </c>
      <c r="D39" t="s">
        <v>651</v>
      </c>
      <c r="E39">
        <v>277</v>
      </c>
      <c r="F39" t="s">
        <v>652</v>
      </c>
      <c r="G39" t="s">
        <v>653</v>
      </c>
      <c r="H39">
        <v>0</v>
      </c>
      <c r="I39">
        <v>130</v>
      </c>
      <c r="J39" t="s">
        <v>654</v>
      </c>
      <c r="M39" t="str">
        <f t="shared" si="0"/>
        <v>1566</v>
      </c>
      <c r="N39" t="str">
        <f t="shared" si="1"/>
        <v>Surnadal</v>
      </c>
      <c r="O39" s="2" t="str">
        <f t="shared" si="2"/>
        <v>1506</v>
      </c>
      <c r="P39" s="2" t="str">
        <f t="shared" si="3"/>
        <v>277</v>
      </c>
      <c r="Q39" s="2" t="str">
        <f t="shared" si="4"/>
        <v>3410</v>
      </c>
      <c r="R39" s="2" t="str">
        <f t="shared" si="5"/>
        <v>130</v>
      </c>
      <c r="S39" s="2" t="str">
        <f t="shared" si="6"/>
        <v>15026</v>
      </c>
    </row>
    <row r="40" spans="1:19" x14ac:dyDescent="0.25">
      <c r="A40" t="s">
        <v>655</v>
      </c>
      <c r="B40" t="s">
        <v>656</v>
      </c>
      <c r="C40" t="s">
        <v>657</v>
      </c>
      <c r="D40">
        <v>806</v>
      </c>
      <c r="E40" t="s">
        <v>658</v>
      </c>
      <c r="F40" t="s">
        <v>659</v>
      </c>
      <c r="G40" t="s">
        <v>660</v>
      </c>
      <c r="H40">
        <v>0</v>
      </c>
      <c r="I40" t="s">
        <v>661</v>
      </c>
      <c r="J40" t="s">
        <v>662</v>
      </c>
      <c r="M40" t="str">
        <f t="shared" si="0"/>
        <v>3803</v>
      </c>
      <c r="N40" t="str">
        <f t="shared" si="1"/>
        <v>Tønsberg</v>
      </c>
      <c r="O40" s="2" t="str">
        <f t="shared" si="2"/>
        <v>806</v>
      </c>
      <c r="P40" s="2" t="str">
        <f t="shared" si="3"/>
        <v>1182</v>
      </c>
      <c r="Q40" s="2" t="str">
        <f t="shared" si="4"/>
        <v>3070</v>
      </c>
      <c r="R40" s="2" t="str">
        <f t="shared" si="5"/>
        <v>2093</v>
      </c>
      <c r="S40" s="2" t="str">
        <f t="shared" si="6"/>
        <v>36916</v>
      </c>
    </row>
    <row r="41" spans="1:19" x14ac:dyDescent="0.25">
      <c r="A41" t="s">
        <v>663</v>
      </c>
      <c r="B41" t="s">
        <v>664</v>
      </c>
      <c r="C41" t="s">
        <v>665</v>
      </c>
      <c r="D41" t="s">
        <v>666</v>
      </c>
      <c r="E41">
        <v>441</v>
      </c>
      <c r="F41" t="s">
        <v>667</v>
      </c>
      <c r="G41" t="s">
        <v>668</v>
      </c>
      <c r="H41">
        <v>0</v>
      </c>
      <c r="I41">
        <v>0</v>
      </c>
      <c r="J41" t="s">
        <v>669</v>
      </c>
      <c r="M41" t="str">
        <f t="shared" si="0"/>
        <v>1506</v>
      </c>
      <c r="N41" t="str">
        <f t="shared" si="1"/>
        <v>Molde</v>
      </c>
      <c r="O41" s="2" t="str">
        <f t="shared" si="2"/>
        <v>1258</v>
      </c>
      <c r="P41" s="2" t="str">
        <f t="shared" si="3"/>
        <v>441</v>
      </c>
      <c r="Q41" s="2" t="str">
        <f t="shared" si="4"/>
        <v>3164</v>
      </c>
      <c r="R41" s="2" t="str">
        <f t="shared" si="5"/>
        <v>0</v>
      </c>
      <c r="S41" s="2" t="str">
        <f t="shared" si="6"/>
        <v>2026</v>
      </c>
    </row>
    <row r="42" spans="1:19" x14ac:dyDescent="0.25">
      <c r="A42" t="s">
        <v>670</v>
      </c>
      <c r="B42" t="s">
        <v>671</v>
      </c>
      <c r="C42" t="s">
        <v>672</v>
      </c>
      <c r="D42">
        <v>849</v>
      </c>
      <c r="E42">
        <v>918</v>
      </c>
      <c r="F42" t="s">
        <v>673</v>
      </c>
      <c r="G42" t="s">
        <v>674</v>
      </c>
      <c r="H42">
        <v>0</v>
      </c>
      <c r="I42">
        <v>0</v>
      </c>
      <c r="J42" t="s">
        <v>675</v>
      </c>
      <c r="M42" t="str">
        <f t="shared" si="0"/>
        <v>4206</v>
      </c>
      <c r="N42" t="str">
        <f t="shared" si="1"/>
        <v>Farsund</v>
      </c>
      <c r="O42" s="2" t="str">
        <f t="shared" si="2"/>
        <v>849</v>
      </c>
      <c r="P42" s="2" t="str">
        <f t="shared" si="3"/>
        <v>918</v>
      </c>
      <c r="Q42" s="2" t="str">
        <f t="shared" si="4"/>
        <v>3252</v>
      </c>
      <c r="R42" s="2" t="str">
        <f t="shared" si="5"/>
        <v>0</v>
      </c>
      <c r="S42" s="2" t="str">
        <f t="shared" si="6"/>
        <v>9127</v>
      </c>
    </row>
    <row r="43" spans="1:19" x14ac:dyDescent="0.25">
      <c r="A43" t="s">
        <v>676</v>
      </c>
      <c r="B43" t="s">
        <v>677</v>
      </c>
      <c r="C43" t="s">
        <v>678</v>
      </c>
      <c r="D43" t="s">
        <v>679</v>
      </c>
      <c r="E43">
        <v>333</v>
      </c>
      <c r="F43" t="s">
        <v>680</v>
      </c>
      <c r="G43" t="s">
        <v>681</v>
      </c>
      <c r="H43">
        <v>411</v>
      </c>
      <c r="I43">
        <v>0</v>
      </c>
      <c r="J43" t="s">
        <v>682</v>
      </c>
      <c r="M43" t="str">
        <f t="shared" si="0"/>
        <v>4617</v>
      </c>
      <c r="N43" t="str">
        <f t="shared" si="1"/>
        <v>Kvinnherad</v>
      </c>
      <c r="O43" s="2" t="str">
        <f t="shared" si="2"/>
        <v>1507</v>
      </c>
      <c r="P43" s="2" t="str">
        <f t="shared" si="3"/>
        <v>333</v>
      </c>
      <c r="Q43" s="2" t="str">
        <f t="shared" si="4"/>
        <v>3101</v>
      </c>
      <c r="R43" s="2" t="str">
        <f t="shared" si="5"/>
        <v>0</v>
      </c>
      <c r="S43" s="2" t="str">
        <f t="shared" si="6"/>
        <v>7676</v>
      </c>
    </row>
    <row r="44" spans="1:19" x14ac:dyDescent="0.25">
      <c r="A44" t="s">
        <v>683</v>
      </c>
      <c r="B44" t="s">
        <v>684</v>
      </c>
      <c r="C44" t="s">
        <v>685</v>
      </c>
      <c r="D44" t="s">
        <v>686</v>
      </c>
      <c r="E44">
        <v>412</v>
      </c>
      <c r="F44" t="s">
        <v>687</v>
      </c>
      <c r="G44" t="s">
        <v>688</v>
      </c>
      <c r="H44">
        <v>0</v>
      </c>
      <c r="I44">
        <v>0</v>
      </c>
      <c r="J44" t="s">
        <v>689</v>
      </c>
      <c r="M44" t="str">
        <f t="shared" si="0"/>
        <v>5021</v>
      </c>
      <c r="N44" t="str">
        <f t="shared" si="1"/>
        <v>Oppdal</v>
      </c>
      <c r="O44" s="2" t="str">
        <f t="shared" si="2"/>
        <v>1413</v>
      </c>
      <c r="P44" s="2" t="str">
        <f t="shared" si="3"/>
        <v>412</v>
      </c>
      <c r="Q44" s="2" t="str">
        <f t="shared" si="4"/>
        <v>3112</v>
      </c>
      <c r="R44" s="2" t="str">
        <f t="shared" si="5"/>
        <v>0</v>
      </c>
      <c r="S44" s="2" t="str">
        <f t="shared" si="6"/>
        <v>15027</v>
      </c>
    </row>
    <row r="45" spans="1:19" x14ac:dyDescent="0.25">
      <c r="A45" t="s">
        <v>690</v>
      </c>
      <c r="B45" t="s">
        <v>691</v>
      </c>
      <c r="C45" t="s">
        <v>692</v>
      </c>
      <c r="D45" t="s">
        <v>693</v>
      </c>
      <c r="E45">
        <v>171</v>
      </c>
      <c r="F45" t="s">
        <v>694</v>
      </c>
      <c r="G45" t="s">
        <v>695</v>
      </c>
      <c r="H45">
        <v>390</v>
      </c>
      <c r="I45">
        <v>205</v>
      </c>
      <c r="J45">
        <v>126</v>
      </c>
      <c r="M45" t="str">
        <f t="shared" si="0"/>
        <v>4651</v>
      </c>
      <c r="N45" t="str">
        <f t="shared" si="1"/>
        <v>Stryn</v>
      </c>
      <c r="O45" s="2" t="str">
        <f t="shared" si="2"/>
        <v>1700</v>
      </c>
      <c r="P45" s="2" t="str">
        <f t="shared" si="3"/>
        <v>171</v>
      </c>
      <c r="Q45" s="2" t="str">
        <f t="shared" si="4"/>
        <v>3057</v>
      </c>
      <c r="R45" s="2" t="str">
        <f t="shared" si="5"/>
        <v>205</v>
      </c>
      <c r="S45" s="2" t="str">
        <f t="shared" si="6"/>
        <v>126</v>
      </c>
    </row>
    <row r="46" spans="1:19" x14ac:dyDescent="0.25">
      <c r="A46" t="s">
        <v>696</v>
      </c>
      <c r="B46" t="s">
        <v>697</v>
      </c>
      <c r="C46" t="s">
        <v>698</v>
      </c>
      <c r="D46" t="s">
        <v>699</v>
      </c>
      <c r="E46">
        <v>650</v>
      </c>
      <c r="F46" t="s">
        <v>700</v>
      </c>
      <c r="G46" t="s">
        <v>629</v>
      </c>
      <c r="H46">
        <v>0</v>
      </c>
      <c r="I46">
        <v>0</v>
      </c>
      <c r="J46" t="s">
        <v>701</v>
      </c>
      <c r="M46" t="str">
        <f t="shared" si="0"/>
        <v>5028</v>
      </c>
      <c r="N46" t="str">
        <f t="shared" si="1"/>
        <v>Melhus</v>
      </c>
      <c r="O46" s="2" t="str">
        <f t="shared" si="2"/>
        <v>1181</v>
      </c>
      <c r="P46" s="2" t="str">
        <f t="shared" si="3"/>
        <v>650</v>
      </c>
      <c r="Q46" s="2" t="str">
        <f t="shared" si="4"/>
        <v>3075</v>
      </c>
      <c r="R46" s="2" t="str">
        <f t="shared" si="5"/>
        <v>0</v>
      </c>
      <c r="S46" s="2" t="str">
        <f t="shared" si="6"/>
        <v>29195</v>
      </c>
    </row>
    <row r="47" spans="1:19" x14ac:dyDescent="0.25">
      <c r="A47" t="s">
        <v>702</v>
      </c>
      <c r="B47" t="s">
        <v>703</v>
      </c>
      <c r="C47" t="s">
        <v>704</v>
      </c>
      <c r="D47" t="s">
        <v>705</v>
      </c>
      <c r="E47">
        <v>447</v>
      </c>
      <c r="F47" t="s">
        <v>706</v>
      </c>
      <c r="G47" t="s">
        <v>707</v>
      </c>
      <c r="H47">
        <v>342</v>
      </c>
      <c r="I47">
        <v>0</v>
      </c>
      <c r="J47">
        <v>20</v>
      </c>
      <c r="M47" t="str">
        <f t="shared" si="0"/>
        <v>3435</v>
      </c>
      <c r="N47" t="str">
        <f t="shared" si="1"/>
        <v>Vågå</v>
      </c>
      <c r="O47" s="2" t="str">
        <f t="shared" si="2"/>
        <v>1412</v>
      </c>
      <c r="P47" s="2" t="str">
        <f t="shared" si="3"/>
        <v>447</v>
      </c>
      <c r="Q47" s="2" t="str">
        <f t="shared" si="4"/>
        <v>2820</v>
      </c>
      <c r="R47" s="2" t="str">
        <f t="shared" si="5"/>
        <v>0</v>
      </c>
      <c r="S47" s="2" t="str">
        <f t="shared" si="6"/>
        <v>20</v>
      </c>
    </row>
    <row r="48" spans="1:19" x14ac:dyDescent="0.25">
      <c r="A48" t="s">
        <v>708</v>
      </c>
      <c r="B48" t="s">
        <v>709</v>
      </c>
      <c r="C48" t="s">
        <v>710</v>
      </c>
      <c r="D48">
        <v>898</v>
      </c>
      <c r="E48">
        <v>919</v>
      </c>
      <c r="F48" t="s">
        <v>711</v>
      </c>
      <c r="G48" t="s">
        <v>712</v>
      </c>
      <c r="H48">
        <v>0</v>
      </c>
      <c r="I48">
        <v>0</v>
      </c>
      <c r="J48" t="s">
        <v>713</v>
      </c>
      <c r="M48" t="str">
        <f t="shared" si="0"/>
        <v>1101</v>
      </c>
      <c r="N48" t="str">
        <f t="shared" si="1"/>
        <v>Eigersund</v>
      </c>
      <c r="O48" s="2" t="str">
        <f t="shared" si="2"/>
        <v>898</v>
      </c>
      <c r="P48" s="2" t="str">
        <f t="shared" si="3"/>
        <v>919</v>
      </c>
      <c r="Q48" s="2" t="str">
        <f t="shared" si="4"/>
        <v>2784</v>
      </c>
      <c r="R48" s="2" t="str">
        <f t="shared" si="5"/>
        <v>0</v>
      </c>
      <c r="S48" s="2" t="str">
        <f t="shared" si="6"/>
        <v>7570</v>
      </c>
    </row>
    <row r="49" spans="1:19" x14ac:dyDescent="0.25">
      <c r="A49" t="s">
        <v>714</v>
      </c>
      <c r="B49" t="s">
        <v>715</v>
      </c>
      <c r="C49" t="s">
        <v>716</v>
      </c>
      <c r="D49" t="s">
        <v>717</v>
      </c>
      <c r="E49">
        <v>646</v>
      </c>
      <c r="F49" t="s">
        <v>718</v>
      </c>
      <c r="G49" t="s">
        <v>719</v>
      </c>
      <c r="H49">
        <v>0</v>
      </c>
      <c r="I49">
        <v>0</v>
      </c>
      <c r="J49">
        <v>79</v>
      </c>
      <c r="M49" t="str">
        <f t="shared" si="0"/>
        <v>3436</v>
      </c>
      <c r="N49" t="str">
        <f t="shared" si="1"/>
        <v>Nord-Fron</v>
      </c>
      <c r="O49" s="2" t="str">
        <f t="shared" si="2"/>
        <v>1069</v>
      </c>
      <c r="P49" s="2" t="str">
        <f t="shared" si="3"/>
        <v>646</v>
      </c>
      <c r="Q49" s="2" t="str">
        <f t="shared" si="4"/>
        <v>2813</v>
      </c>
      <c r="R49" s="2" t="str">
        <f t="shared" si="5"/>
        <v>0</v>
      </c>
      <c r="S49" s="2" t="str">
        <f t="shared" si="6"/>
        <v>79</v>
      </c>
    </row>
    <row r="50" spans="1:19" x14ac:dyDescent="0.25">
      <c r="A50" t="s">
        <v>720</v>
      </c>
      <c r="B50" t="s">
        <v>721</v>
      </c>
      <c r="C50" t="s">
        <v>722</v>
      </c>
      <c r="D50" t="s">
        <v>723</v>
      </c>
      <c r="E50">
        <v>672</v>
      </c>
      <c r="F50" t="s">
        <v>724</v>
      </c>
      <c r="G50" t="s">
        <v>725</v>
      </c>
      <c r="H50">
        <v>0</v>
      </c>
      <c r="I50">
        <v>438</v>
      </c>
      <c r="J50" t="s">
        <v>726</v>
      </c>
      <c r="M50" t="str">
        <f t="shared" si="0"/>
        <v>3438</v>
      </c>
      <c r="N50" t="str">
        <f t="shared" si="1"/>
        <v>Sør-Fron</v>
      </c>
      <c r="O50" s="2" t="str">
        <f t="shared" si="2"/>
        <v>1012</v>
      </c>
      <c r="P50" s="2" t="str">
        <f t="shared" si="3"/>
        <v>672</v>
      </c>
      <c r="Q50" s="2" t="str">
        <f t="shared" si="4"/>
        <v>2838</v>
      </c>
      <c r="R50" s="2" t="str">
        <f t="shared" si="5"/>
        <v>438</v>
      </c>
      <c r="S50" s="2" t="str">
        <f t="shared" si="6"/>
        <v>7508</v>
      </c>
    </row>
    <row r="51" spans="1:19" x14ac:dyDescent="0.25">
      <c r="A51" t="s">
        <v>727</v>
      </c>
      <c r="B51" t="s">
        <v>728</v>
      </c>
      <c r="C51" t="s">
        <v>729</v>
      </c>
      <c r="D51">
        <v>956</v>
      </c>
      <c r="E51">
        <v>631</v>
      </c>
      <c r="F51" t="s">
        <v>730</v>
      </c>
      <c r="G51" t="s">
        <v>731</v>
      </c>
      <c r="H51">
        <v>0</v>
      </c>
      <c r="I51">
        <v>0</v>
      </c>
      <c r="J51" t="s">
        <v>732</v>
      </c>
      <c r="M51" t="str">
        <f t="shared" si="0"/>
        <v>3448</v>
      </c>
      <c r="N51" t="str">
        <f t="shared" si="1"/>
        <v>Nordre Land</v>
      </c>
      <c r="O51" s="2" t="str">
        <f t="shared" si="2"/>
        <v>956</v>
      </c>
      <c r="P51" s="2" t="str">
        <f t="shared" si="3"/>
        <v>631</v>
      </c>
      <c r="Q51" s="2" t="str">
        <f t="shared" si="4"/>
        <v>2870</v>
      </c>
      <c r="R51" s="2" t="str">
        <f t="shared" si="5"/>
        <v>0</v>
      </c>
      <c r="S51" s="2" t="str">
        <f t="shared" si="6"/>
        <v>7616</v>
      </c>
    </row>
    <row r="52" spans="1:19" x14ac:dyDescent="0.25">
      <c r="A52" t="s">
        <v>733</v>
      </c>
      <c r="B52" t="s">
        <v>734</v>
      </c>
      <c r="C52" t="s">
        <v>735</v>
      </c>
      <c r="D52">
        <v>930</v>
      </c>
      <c r="E52">
        <v>670</v>
      </c>
      <c r="F52" t="s">
        <v>736</v>
      </c>
      <c r="G52" t="s">
        <v>737</v>
      </c>
      <c r="H52">
        <v>0</v>
      </c>
      <c r="I52">
        <v>352</v>
      </c>
      <c r="J52" t="s">
        <v>738</v>
      </c>
      <c r="M52" t="str">
        <f t="shared" si="0"/>
        <v>1813</v>
      </c>
      <c r="N52" t="str">
        <f t="shared" si="1"/>
        <v>Brønnøy</v>
      </c>
      <c r="O52" s="2" t="str">
        <f t="shared" si="2"/>
        <v>930</v>
      </c>
      <c r="P52" s="2" t="str">
        <f t="shared" si="3"/>
        <v>670</v>
      </c>
      <c r="Q52" s="2" t="str">
        <f t="shared" si="4"/>
        <v>2758</v>
      </c>
      <c r="R52" s="2" t="str">
        <f t="shared" si="5"/>
        <v>352</v>
      </c>
      <c r="S52" s="2" t="str">
        <f t="shared" si="6"/>
        <v>14851</v>
      </c>
    </row>
    <row r="53" spans="1:19" x14ac:dyDescent="0.25">
      <c r="A53" t="s">
        <v>739</v>
      </c>
      <c r="B53" t="s">
        <v>740</v>
      </c>
      <c r="C53" t="s">
        <v>741</v>
      </c>
      <c r="D53" t="s">
        <v>742</v>
      </c>
      <c r="E53">
        <v>33</v>
      </c>
      <c r="F53" t="s">
        <v>487</v>
      </c>
      <c r="G53" t="s">
        <v>743</v>
      </c>
      <c r="H53">
        <v>0</v>
      </c>
      <c r="I53">
        <v>0</v>
      </c>
      <c r="J53" t="s">
        <v>744</v>
      </c>
      <c r="M53" t="str">
        <f t="shared" si="0"/>
        <v>1507</v>
      </c>
      <c r="N53" t="str">
        <f t="shared" si="1"/>
        <v>Ålesund</v>
      </c>
      <c r="O53" s="2" t="str">
        <f t="shared" si="2"/>
        <v>1094</v>
      </c>
      <c r="P53" s="2" t="str">
        <f t="shared" si="3"/>
        <v>33</v>
      </c>
      <c r="Q53" s="2" t="str">
        <f t="shared" si="4"/>
        <v>2863</v>
      </c>
      <c r="R53" s="2" t="str">
        <f t="shared" si="5"/>
        <v>0</v>
      </c>
      <c r="S53" s="2" t="str">
        <f t="shared" si="6"/>
        <v>15126</v>
      </c>
    </row>
    <row r="54" spans="1:19" x14ac:dyDescent="0.25">
      <c r="A54" t="s">
        <v>745</v>
      </c>
      <c r="B54" t="s">
        <v>746</v>
      </c>
      <c r="C54" t="s">
        <v>747</v>
      </c>
      <c r="D54" t="s">
        <v>748</v>
      </c>
      <c r="E54">
        <v>471</v>
      </c>
      <c r="F54" t="s">
        <v>749</v>
      </c>
      <c r="G54" t="s">
        <v>750</v>
      </c>
      <c r="H54">
        <v>0</v>
      </c>
      <c r="I54">
        <v>429</v>
      </c>
      <c r="J54" t="s">
        <v>751</v>
      </c>
      <c r="M54" t="str">
        <f t="shared" si="0"/>
        <v>5041</v>
      </c>
      <c r="N54" t="str">
        <f t="shared" si="1"/>
        <v>Snåsa</v>
      </c>
      <c r="O54" s="2" t="str">
        <f t="shared" si="2"/>
        <v>1137</v>
      </c>
      <c r="P54" s="2" t="str">
        <f t="shared" si="3"/>
        <v>471</v>
      </c>
      <c r="Q54" s="2" t="str">
        <f t="shared" si="4"/>
        <v>2674</v>
      </c>
      <c r="R54" s="2" t="str">
        <f t="shared" si="5"/>
        <v>429</v>
      </c>
      <c r="S54" s="2" t="str">
        <f t="shared" si="6"/>
        <v>21766</v>
      </c>
    </row>
    <row r="55" spans="1:19" x14ac:dyDescent="0.25">
      <c r="A55" t="s">
        <v>752</v>
      </c>
      <c r="B55" t="s">
        <v>753</v>
      </c>
      <c r="C55" t="s">
        <v>754</v>
      </c>
      <c r="D55" t="s">
        <v>755</v>
      </c>
      <c r="E55">
        <v>376</v>
      </c>
      <c r="F55" t="s">
        <v>756</v>
      </c>
      <c r="G55" t="s">
        <v>757</v>
      </c>
      <c r="H55">
        <v>0</v>
      </c>
      <c r="I55">
        <v>0</v>
      </c>
      <c r="J55" t="s">
        <v>758</v>
      </c>
      <c r="M55" t="str">
        <f t="shared" si="0"/>
        <v>4631</v>
      </c>
      <c r="N55" t="str">
        <f t="shared" si="1"/>
        <v>Alver</v>
      </c>
      <c r="O55" s="2" t="str">
        <f t="shared" si="2"/>
        <v>1173</v>
      </c>
      <c r="P55" s="2" t="str">
        <f t="shared" si="3"/>
        <v>376</v>
      </c>
      <c r="Q55" s="2" t="str">
        <f t="shared" si="4"/>
        <v>2690</v>
      </c>
      <c r="R55" s="2" t="str">
        <f t="shared" si="5"/>
        <v>0</v>
      </c>
      <c r="S55" s="2" t="str">
        <f t="shared" si="6"/>
        <v>16704</v>
      </c>
    </row>
    <row r="56" spans="1:19" x14ac:dyDescent="0.25">
      <c r="A56" t="s">
        <v>759</v>
      </c>
      <c r="B56" t="s">
        <v>760</v>
      </c>
      <c r="C56" t="s">
        <v>761</v>
      </c>
      <c r="D56">
        <v>829</v>
      </c>
      <c r="E56">
        <v>689</v>
      </c>
      <c r="F56" t="s">
        <v>762</v>
      </c>
      <c r="G56" t="s">
        <v>763</v>
      </c>
      <c r="H56">
        <v>0</v>
      </c>
      <c r="I56" t="s">
        <v>693</v>
      </c>
      <c r="J56">
        <v>42</v>
      </c>
      <c r="M56" t="str">
        <f t="shared" si="0"/>
        <v>3440</v>
      </c>
      <c r="N56" t="str">
        <f t="shared" si="1"/>
        <v>Øyer</v>
      </c>
      <c r="O56" s="2" t="str">
        <f t="shared" si="2"/>
        <v>829</v>
      </c>
      <c r="P56" s="2" t="str">
        <f t="shared" si="3"/>
        <v>689</v>
      </c>
      <c r="Q56" s="2" t="str">
        <f t="shared" si="4"/>
        <v>2697</v>
      </c>
      <c r="R56" s="2" t="str">
        <f t="shared" si="5"/>
        <v>1700</v>
      </c>
      <c r="S56" s="2" t="str">
        <f t="shared" si="6"/>
        <v>42</v>
      </c>
    </row>
    <row r="57" spans="1:19" x14ac:dyDescent="0.25">
      <c r="A57" t="s">
        <v>764</v>
      </c>
      <c r="B57" t="s">
        <v>765</v>
      </c>
      <c r="C57" t="s">
        <v>766</v>
      </c>
      <c r="D57" t="s">
        <v>767</v>
      </c>
      <c r="E57">
        <v>78</v>
      </c>
      <c r="F57" t="s">
        <v>768</v>
      </c>
      <c r="G57" t="s">
        <v>769</v>
      </c>
      <c r="H57">
        <v>0</v>
      </c>
      <c r="I57">
        <v>0</v>
      </c>
      <c r="J57">
        <v>52</v>
      </c>
      <c r="M57" t="str">
        <f t="shared" si="0"/>
        <v>5061</v>
      </c>
      <c r="N57" t="str">
        <f t="shared" si="1"/>
        <v>Rindal</v>
      </c>
      <c r="O57" s="2" t="str">
        <f t="shared" si="2"/>
        <v>1385</v>
      </c>
      <c r="P57" s="2" t="str">
        <f t="shared" si="3"/>
        <v>78</v>
      </c>
      <c r="Q57" s="2" t="str">
        <f t="shared" si="4"/>
        <v>2657</v>
      </c>
      <c r="R57" s="2" t="str">
        <f t="shared" si="5"/>
        <v>0</v>
      </c>
      <c r="S57" s="2" t="str">
        <f t="shared" si="6"/>
        <v>52</v>
      </c>
    </row>
    <row r="58" spans="1:19" x14ac:dyDescent="0.25">
      <c r="A58" t="s">
        <v>770</v>
      </c>
      <c r="B58" t="s">
        <v>771</v>
      </c>
      <c r="C58" t="s">
        <v>772</v>
      </c>
      <c r="D58" t="s">
        <v>773</v>
      </c>
      <c r="E58">
        <v>105</v>
      </c>
      <c r="F58" t="s">
        <v>774</v>
      </c>
      <c r="G58" t="s">
        <v>775</v>
      </c>
      <c r="H58">
        <v>0</v>
      </c>
      <c r="I58">
        <v>0</v>
      </c>
      <c r="J58" t="s">
        <v>776</v>
      </c>
      <c r="M58" t="str">
        <f t="shared" si="0"/>
        <v>3426</v>
      </c>
      <c r="N58" t="str">
        <f t="shared" si="1"/>
        <v>Tolga</v>
      </c>
      <c r="O58" s="2" t="str">
        <f t="shared" si="2"/>
        <v>1391</v>
      </c>
      <c r="P58" s="2" t="str">
        <f t="shared" si="3"/>
        <v>105</v>
      </c>
      <c r="Q58" s="2" t="str">
        <f t="shared" si="4"/>
        <v>2611</v>
      </c>
      <c r="R58" s="2" t="str">
        <f t="shared" si="5"/>
        <v>0</v>
      </c>
      <c r="S58" s="2" t="str">
        <f t="shared" si="6"/>
        <v>21185</v>
      </c>
    </row>
    <row r="59" spans="1:19" x14ac:dyDescent="0.25">
      <c r="A59" t="s">
        <v>777</v>
      </c>
      <c r="B59" t="s">
        <v>778</v>
      </c>
      <c r="C59" t="s">
        <v>779</v>
      </c>
      <c r="D59" t="s">
        <v>780</v>
      </c>
      <c r="E59">
        <v>116</v>
      </c>
      <c r="F59" t="s">
        <v>781</v>
      </c>
      <c r="G59" t="s">
        <v>782</v>
      </c>
      <c r="H59">
        <v>0</v>
      </c>
      <c r="I59">
        <v>0</v>
      </c>
      <c r="J59">
        <v>0</v>
      </c>
      <c r="M59" t="str">
        <f t="shared" si="0"/>
        <v>3430</v>
      </c>
      <c r="N59" t="str">
        <f t="shared" si="1"/>
        <v>Os</v>
      </c>
      <c r="O59" s="2" t="str">
        <f t="shared" si="2"/>
        <v>1314</v>
      </c>
      <c r="P59" s="2" t="str">
        <f t="shared" si="3"/>
        <v>116</v>
      </c>
      <c r="Q59" s="2" t="str">
        <f t="shared" si="4"/>
        <v>2642</v>
      </c>
      <c r="R59" s="2" t="str">
        <f t="shared" si="5"/>
        <v>0</v>
      </c>
      <c r="S59" s="2" t="str">
        <f t="shared" si="6"/>
        <v>0</v>
      </c>
    </row>
    <row r="60" spans="1:19" x14ac:dyDescent="0.25">
      <c r="A60" t="s">
        <v>783</v>
      </c>
      <c r="B60" t="s">
        <v>784</v>
      </c>
      <c r="C60" t="s">
        <v>785</v>
      </c>
      <c r="D60" t="s">
        <v>786</v>
      </c>
      <c r="E60">
        <v>273</v>
      </c>
      <c r="F60" t="s">
        <v>540</v>
      </c>
      <c r="G60" t="s">
        <v>787</v>
      </c>
      <c r="H60">
        <v>0</v>
      </c>
      <c r="I60">
        <v>159</v>
      </c>
      <c r="J60">
        <v>0</v>
      </c>
      <c r="M60" t="str">
        <f t="shared" si="0"/>
        <v>5032</v>
      </c>
      <c r="N60" t="str">
        <f t="shared" si="1"/>
        <v>Selbu</v>
      </c>
      <c r="O60" s="2" t="str">
        <f t="shared" si="2"/>
        <v>1270</v>
      </c>
      <c r="P60" s="2" t="str">
        <f t="shared" si="3"/>
        <v>273</v>
      </c>
      <c r="Q60" s="2" t="str">
        <f t="shared" si="4"/>
        <v>2426</v>
      </c>
      <c r="R60" s="2" t="str">
        <f t="shared" si="5"/>
        <v>159</v>
      </c>
      <c r="S60" s="2" t="str">
        <f t="shared" si="6"/>
        <v>0</v>
      </c>
    </row>
    <row r="61" spans="1:19" x14ac:dyDescent="0.25">
      <c r="A61" t="s">
        <v>788</v>
      </c>
      <c r="B61" t="s">
        <v>789</v>
      </c>
      <c r="C61" t="s">
        <v>790</v>
      </c>
      <c r="D61" t="s">
        <v>519</v>
      </c>
      <c r="E61">
        <v>206</v>
      </c>
      <c r="F61" t="s">
        <v>791</v>
      </c>
      <c r="G61" t="s">
        <v>792</v>
      </c>
      <c r="H61">
        <v>0</v>
      </c>
      <c r="I61">
        <v>0</v>
      </c>
      <c r="J61">
        <v>0</v>
      </c>
      <c r="M61" t="str">
        <f t="shared" si="0"/>
        <v>3431</v>
      </c>
      <c r="N61" t="str">
        <f t="shared" si="1"/>
        <v>Dovre</v>
      </c>
      <c r="O61" s="2" t="str">
        <f t="shared" si="2"/>
        <v>1040</v>
      </c>
      <c r="P61" s="2" t="str">
        <f t="shared" si="3"/>
        <v>206</v>
      </c>
      <c r="Q61" s="2" t="str">
        <f t="shared" si="4"/>
        <v>2713</v>
      </c>
      <c r="R61" s="2" t="str">
        <f t="shared" si="5"/>
        <v>0</v>
      </c>
      <c r="S61" s="2" t="str">
        <f t="shared" si="6"/>
        <v>0</v>
      </c>
    </row>
    <row r="62" spans="1:19" x14ac:dyDescent="0.25">
      <c r="A62" t="s">
        <v>793</v>
      </c>
      <c r="B62" t="s">
        <v>794</v>
      </c>
      <c r="C62" t="s">
        <v>795</v>
      </c>
      <c r="D62" t="s">
        <v>796</v>
      </c>
      <c r="E62">
        <v>414</v>
      </c>
      <c r="F62" t="s">
        <v>797</v>
      </c>
      <c r="G62" t="s">
        <v>798</v>
      </c>
      <c r="H62">
        <v>0</v>
      </c>
      <c r="I62">
        <v>0</v>
      </c>
      <c r="J62" t="s">
        <v>799</v>
      </c>
      <c r="M62" t="str">
        <f t="shared" si="0"/>
        <v>4205</v>
      </c>
      <c r="N62" t="str">
        <f t="shared" si="1"/>
        <v>Lindesnes</v>
      </c>
      <c r="O62" s="2" t="str">
        <f t="shared" si="2"/>
        <v>1018</v>
      </c>
      <c r="P62" s="2" t="str">
        <f t="shared" si="3"/>
        <v>414</v>
      </c>
      <c r="Q62" s="2" t="str">
        <f t="shared" si="4"/>
        <v>2491</v>
      </c>
      <c r="R62" s="2" t="str">
        <f t="shared" si="5"/>
        <v>0</v>
      </c>
      <c r="S62" s="2" t="str">
        <f t="shared" si="6"/>
        <v>7853</v>
      </c>
    </row>
    <row r="63" spans="1:19" x14ac:dyDescent="0.25">
      <c r="A63" t="s">
        <v>800</v>
      </c>
      <c r="B63" t="s">
        <v>737</v>
      </c>
      <c r="C63" t="s">
        <v>801</v>
      </c>
      <c r="D63">
        <v>839</v>
      </c>
      <c r="E63">
        <v>586</v>
      </c>
      <c r="F63" t="s">
        <v>802</v>
      </c>
      <c r="G63">
        <v>643</v>
      </c>
      <c r="H63">
        <v>0</v>
      </c>
      <c r="I63">
        <v>749</v>
      </c>
      <c r="J63" t="s">
        <v>803</v>
      </c>
      <c r="M63" t="str">
        <f t="shared" si="0"/>
        <v>3016</v>
      </c>
      <c r="N63" t="str">
        <f t="shared" si="1"/>
        <v>Rakkestad</v>
      </c>
      <c r="O63" s="2" t="str">
        <f t="shared" si="2"/>
        <v>839</v>
      </c>
      <c r="P63" s="2" t="str">
        <f t="shared" si="3"/>
        <v>586</v>
      </c>
      <c r="Q63" s="2" t="str">
        <f t="shared" si="4"/>
        <v>2395</v>
      </c>
      <c r="R63" s="2" t="str">
        <f t="shared" si="5"/>
        <v>749</v>
      </c>
      <c r="S63" s="2" t="str">
        <f t="shared" si="6"/>
        <v>27344</v>
      </c>
    </row>
    <row r="64" spans="1:19" x14ac:dyDescent="0.25">
      <c r="A64" t="s">
        <v>804</v>
      </c>
      <c r="B64" t="s">
        <v>805</v>
      </c>
      <c r="C64" t="s">
        <v>806</v>
      </c>
      <c r="D64" t="s">
        <v>807</v>
      </c>
      <c r="E64">
        <v>79</v>
      </c>
      <c r="F64" t="s">
        <v>808</v>
      </c>
      <c r="G64" t="s">
        <v>809</v>
      </c>
      <c r="H64">
        <v>560</v>
      </c>
      <c r="I64">
        <v>183</v>
      </c>
      <c r="J64" t="s">
        <v>810</v>
      </c>
      <c r="M64" t="str">
        <f t="shared" si="0"/>
        <v>1520</v>
      </c>
      <c r="N64" t="str">
        <f t="shared" si="1"/>
        <v>Ørsta</v>
      </c>
      <c r="O64" s="2" t="str">
        <f t="shared" si="2"/>
        <v>1320</v>
      </c>
      <c r="P64" s="2" t="str">
        <f t="shared" si="3"/>
        <v>79</v>
      </c>
      <c r="Q64" s="2" t="str">
        <f t="shared" si="4"/>
        <v>2416</v>
      </c>
      <c r="R64" s="2" t="str">
        <f t="shared" si="5"/>
        <v>183</v>
      </c>
      <c r="S64" s="2" t="str">
        <f t="shared" si="6"/>
        <v>6341</v>
      </c>
    </row>
    <row r="65" spans="1:19" x14ac:dyDescent="0.25">
      <c r="A65" t="s">
        <v>811</v>
      </c>
      <c r="B65" t="s">
        <v>812</v>
      </c>
      <c r="C65" t="s">
        <v>813</v>
      </c>
      <c r="D65">
        <v>769</v>
      </c>
      <c r="E65">
        <v>514</v>
      </c>
      <c r="F65" t="s">
        <v>814</v>
      </c>
      <c r="G65" t="s">
        <v>815</v>
      </c>
      <c r="H65">
        <v>0</v>
      </c>
      <c r="I65">
        <v>359</v>
      </c>
      <c r="J65" t="s">
        <v>816</v>
      </c>
      <c r="M65" t="str">
        <f t="shared" si="0"/>
        <v>1820</v>
      </c>
      <c r="N65" t="str">
        <f t="shared" si="1"/>
        <v>Alstahaug</v>
      </c>
      <c r="O65" s="2" t="str">
        <f t="shared" si="2"/>
        <v>769</v>
      </c>
      <c r="P65" s="2" t="str">
        <f t="shared" si="3"/>
        <v>514</v>
      </c>
      <c r="Q65" s="2" t="str">
        <f t="shared" si="4"/>
        <v>2465</v>
      </c>
      <c r="R65" s="2" t="str">
        <f t="shared" si="5"/>
        <v>359</v>
      </c>
      <c r="S65" s="2" t="str">
        <f t="shared" si="6"/>
        <v>2248</v>
      </c>
    </row>
    <row r="66" spans="1:19" x14ac:dyDescent="0.25">
      <c r="A66" t="s">
        <v>817</v>
      </c>
      <c r="B66" t="s">
        <v>818</v>
      </c>
      <c r="C66" t="s">
        <v>819</v>
      </c>
      <c r="D66">
        <v>552</v>
      </c>
      <c r="E66">
        <v>800</v>
      </c>
      <c r="F66" t="s">
        <v>820</v>
      </c>
      <c r="G66" t="s">
        <v>821</v>
      </c>
      <c r="H66">
        <v>0</v>
      </c>
      <c r="I66" t="s">
        <v>637</v>
      </c>
      <c r="J66" t="s">
        <v>822</v>
      </c>
      <c r="M66" t="str">
        <f t="shared" si="0"/>
        <v>3413</v>
      </c>
      <c r="N66" t="str">
        <f t="shared" si="1"/>
        <v>Stange</v>
      </c>
      <c r="O66" s="2" t="str">
        <f t="shared" si="2"/>
        <v>552</v>
      </c>
      <c r="P66" s="2" t="str">
        <f t="shared" si="3"/>
        <v>800</v>
      </c>
      <c r="Q66" s="2" t="str">
        <f t="shared" si="4"/>
        <v>2372</v>
      </c>
      <c r="R66" s="2" t="str">
        <f t="shared" si="5"/>
        <v>1436</v>
      </c>
      <c r="S66" s="2" t="str">
        <f t="shared" si="6"/>
        <v>53983</v>
      </c>
    </row>
    <row r="67" spans="1:19" x14ac:dyDescent="0.25">
      <c r="A67" t="s">
        <v>823</v>
      </c>
      <c r="B67" t="s">
        <v>824</v>
      </c>
      <c r="C67" t="s">
        <v>825</v>
      </c>
      <c r="D67">
        <v>808</v>
      </c>
      <c r="E67">
        <v>528</v>
      </c>
      <c r="F67" t="s">
        <v>826</v>
      </c>
      <c r="G67">
        <v>732</v>
      </c>
      <c r="H67">
        <v>0</v>
      </c>
      <c r="I67">
        <v>0</v>
      </c>
      <c r="J67" t="s">
        <v>827</v>
      </c>
      <c r="M67" t="str">
        <f t="shared" ref="M67:M130" si="7">LEFT(A67,4)</f>
        <v>3030</v>
      </c>
      <c r="N67" t="str">
        <f t="shared" ref="N67:N130" si="8">RIGHT(A67,(LEN(A67)-5))</f>
        <v>Lillestrøm</v>
      </c>
      <c r="O67" s="2" t="str">
        <f t="shared" ref="O67:O130" si="9">SUBSTITUTE(D67," ","")</f>
        <v>808</v>
      </c>
      <c r="P67" s="2" t="str">
        <f t="shared" ref="P67:P130" si="10">SUBSTITUTE(E67," ","")</f>
        <v>528</v>
      </c>
      <c r="Q67" s="2" t="str">
        <f t="shared" ref="Q67:Q130" si="11">SUBSTITUTE(F67," ","")</f>
        <v>2378</v>
      </c>
      <c r="R67" s="2" t="str">
        <f t="shared" ref="R67:R130" si="12">SUBSTITUTE(I67," ","")</f>
        <v>0</v>
      </c>
      <c r="S67" s="2" t="str">
        <f t="shared" ref="S67:S130" si="13">SUBSTITUTE(J67," ","")</f>
        <v>23993</v>
      </c>
    </row>
    <row r="68" spans="1:19" x14ac:dyDescent="0.25">
      <c r="A68" t="s">
        <v>828</v>
      </c>
      <c r="B68" t="s">
        <v>829</v>
      </c>
      <c r="C68" t="s">
        <v>830</v>
      </c>
      <c r="D68" t="s">
        <v>831</v>
      </c>
      <c r="E68">
        <v>239</v>
      </c>
      <c r="F68" t="s">
        <v>832</v>
      </c>
      <c r="G68" t="s">
        <v>833</v>
      </c>
      <c r="H68">
        <v>0</v>
      </c>
      <c r="I68">
        <v>0</v>
      </c>
      <c r="J68">
        <v>125</v>
      </c>
      <c r="M68" t="str">
        <f t="shared" si="7"/>
        <v>1539</v>
      </c>
      <c r="N68" t="str">
        <f t="shared" si="8"/>
        <v>Rauma</v>
      </c>
      <c r="O68" s="2" t="str">
        <f t="shared" si="9"/>
        <v>1168</v>
      </c>
      <c r="P68" s="2" t="str">
        <f t="shared" si="10"/>
        <v>239</v>
      </c>
      <c r="Q68" s="2" t="str">
        <f t="shared" si="11"/>
        <v>2247</v>
      </c>
      <c r="R68" s="2" t="str">
        <f t="shared" si="12"/>
        <v>0</v>
      </c>
      <c r="S68" s="2" t="str">
        <f t="shared" si="13"/>
        <v>125</v>
      </c>
    </row>
    <row r="69" spans="1:19" x14ac:dyDescent="0.25">
      <c r="A69" t="s">
        <v>834</v>
      </c>
      <c r="B69" t="s">
        <v>835</v>
      </c>
      <c r="C69" t="s">
        <v>836</v>
      </c>
      <c r="D69" t="s">
        <v>723</v>
      </c>
      <c r="E69">
        <v>503</v>
      </c>
      <c r="F69" t="s">
        <v>837</v>
      </c>
      <c r="G69" t="s">
        <v>838</v>
      </c>
      <c r="H69">
        <v>0</v>
      </c>
      <c r="I69">
        <v>0</v>
      </c>
      <c r="J69">
        <v>0</v>
      </c>
      <c r="M69" t="str">
        <f t="shared" si="7"/>
        <v>3451</v>
      </c>
      <c r="N69" t="str">
        <f t="shared" si="8"/>
        <v>Nord-Aurdal</v>
      </c>
      <c r="O69" s="2" t="str">
        <f t="shared" si="9"/>
        <v>1012</v>
      </c>
      <c r="P69" s="2" t="str">
        <f t="shared" si="10"/>
        <v>503</v>
      </c>
      <c r="Q69" s="2" t="str">
        <f t="shared" si="11"/>
        <v>2112</v>
      </c>
      <c r="R69" s="2" t="str">
        <f t="shared" si="12"/>
        <v>0</v>
      </c>
      <c r="S69" s="2" t="str">
        <f t="shared" si="13"/>
        <v>0</v>
      </c>
    </row>
    <row r="70" spans="1:19" x14ac:dyDescent="0.25">
      <c r="A70" t="s">
        <v>839</v>
      </c>
      <c r="B70" t="s">
        <v>840</v>
      </c>
      <c r="C70" t="s">
        <v>469</v>
      </c>
      <c r="D70">
        <v>949</v>
      </c>
      <c r="E70">
        <v>301</v>
      </c>
      <c r="F70" t="s">
        <v>841</v>
      </c>
      <c r="G70" t="s">
        <v>842</v>
      </c>
      <c r="H70">
        <v>0</v>
      </c>
      <c r="I70">
        <v>0</v>
      </c>
      <c r="J70">
        <v>57</v>
      </c>
      <c r="M70" t="str">
        <f t="shared" si="7"/>
        <v>1557</v>
      </c>
      <c r="N70" t="str">
        <f t="shared" si="8"/>
        <v>Gjemnes</v>
      </c>
      <c r="O70" s="2" t="str">
        <f t="shared" si="9"/>
        <v>949</v>
      </c>
      <c r="P70" s="2" t="str">
        <f t="shared" si="10"/>
        <v>301</v>
      </c>
      <c r="Q70" s="2" t="str">
        <f t="shared" si="11"/>
        <v>2343</v>
      </c>
      <c r="R70" s="2" t="str">
        <f t="shared" si="12"/>
        <v>0</v>
      </c>
      <c r="S70" s="2" t="str">
        <f t="shared" si="13"/>
        <v>57</v>
      </c>
    </row>
    <row r="71" spans="1:19" x14ac:dyDescent="0.25">
      <c r="A71" t="s">
        <v>843</v>
      </c>
      <c r="B71" t="s">
        <v>844</v>
      </c>
      <c r="C71" t="s">
        <v>845</v>
      </c>
      <c r="D71">
        <v>747</v>
      </c>
      <c r="E71">
        <v>515</v>
      </c>
      <c r="F71" t="s">
        <v>846</v>
      </c>
      <c r="G71" t="s">
        <v>847</v>
      </c>
      <c r="H71">
        <v>0</v>
      </c>
      <c r="I71">
        <v>0</v>
      </c>
      <c r="J71">
        <v>0</v>
      </c>
      <c r="M71" t="str">
        <f t="shared" si="7"/>
        <v>3405</v>
      </c>
      <c r="N71" t="str">
        <f t="shared" si="8"/>
        <v>Lillehammer</v>
      </c>
      <c r="O71" s="2" t="str">
        <f t="shared" si="9"/>
        <v>747</v>
      </c>
      <c r="P71" s="2" t="str">
        <f t="shared" si="10"/>
        <v>515</v>
      </c>
      <c r="Q71" s="2" t="str">
        <f t="shared" si="11"/>
        <v>2259</v>
      </c>
      <c r="R71" s="2" t="str">
        <f t="shared" si="12"/>
        <v>0</v>
      </c>
      <c r="S71" s="2" t="str">
        <f t="shared" si="13"/>
        <v>0</v>
      </c>
    </row>
    <row r="72" spans="1:19" x14ac:dyDescent="0.25">
      <c r="A72" t="s">
        <v>848</v>
      </c>
      <c r="B72" t="s">
        <v>849</v>
      </c>
      <c r="C72" t="s">
        <v>850</v>
      </c>
      <c r="D72" t="s">
        <v>851</v>
      </c>
      <c r="E72">
        <v>30</v>
      </c>
      <c r="F72" t="s">
        <v>852</v>
      </c>
      <c r="G72" t="s">
        <v>853</v>
      </c>
      <c r="H72">
        <v>664</v>
      </c>
      <c r="I72">
        <v>0</v>
      </c>
      <c r="J72">
        <v>92</v>
      </c>
      <c r="M72" t="str">
        <f t="shared" si="7"/>
        <v>1577</v>
      </c>
      <c r="N72" t="str">
        <f t="shared" si="8"/>
        <v>Volda</v>
      </c>
      <c r="O72" s="2" t="str">
        <f t="shared" si="9"/>
        <v>1212</v>
      </c>
      <c r="P72" s="2" t="str">
        <f t="shared" si="10"/>
        <v>30</v>
      </c>
      <c r="Q72" s="2" t="str">
        <f t="shared" si="11"/>
        <v>2264</v>
      </c>
      <c r="R72" s="2" t="str">
        <f t="shared" si="12"/>
        <v>0</v>
      </c>
      <c r="S72" s="2" t="str">
        <f t="shared" si="13"/>
        <v>92</v>
      </c>
    </row>
    <row r="73" spans="1:19" x14ac:dyDescent="0.25">
      <c r="A73" t="s">
        <v>854</v>
      </c>
      <c r="B73" t="s">
        <v>855</v>
      </c>
      <c r="C73" t="s">
        <v>856</v>
      </c>
      <c r="D73">
        <v>839</v>
      </c>
      <c r="E73">
        <v>517</v>
      </c>
      <c r="F73" t="s">
        <v>857</v>
      </c>
      <c r="G73">
        <v>757</v>
      </c>
      <c r="H73">
        <v>0</v>
      </c>
      <c r="I73">
        <v>646</v>
      </c>
      <c r="J73" t="s">
        <v>858</v>
      </c>
      <c r="M73" t="str">
        <f t="shared" si="7"/>
        <v>3003</v>
      </c>
      <c r="N73" t="str">
        <f t="shared" si="8"/>
        <v>Sarpsborg</v>
      </c>
      <c r="O73" s="2" t="str">
        <f t="shared" si="9"/>
        <v>839</v>
      </c>
      <c r="P73" s="2" t="str">
        <f t="shared" si="10"/>
        <v>517</v>
      </c>
      <c r="Q73" s="2" t="str">
        <f t="shared" si="11"/>
        <v>2100</v>
      </c>
      <c r="R73" s="2" t="str">
        <f t="shared" si="12"/>
        <v>646</v>
      </c>
      <c r="S73" s="2" t="str">
        <f t="shared" si="13"/>
        <v>74735</v>
      </c>
    </row>
    <row r="74" spans="1:19" x14ac:dyDescent="0.25">
      <c r="A74" t="s">
        <v>859</v>
      </c>
      <c r="B74" t="s">
        <v>860</v>
      </c>
      <c r="C74" t="s">
        <v>861</v>
      </c>
      <c r="D74" t="s">
        <v>862</v>
      </c>
      <c r="E74">
        <v>231</v>
      </c>
      <c r="F74" t="s">
        <v>474</v>
      </c>
      <c r="G74" t="s">
        <v>863</v>
      </c>
      <c r="H74">
        <v>0</v>
      </c>
      <c r="I74">
        <v>0</v>
      </c>
      <c r="J74" t="s">
        <v>864</v>
      </c>
      <c r="M74" t="str">
        <f t="shared" si="7"/>
        <v>5022</v>
      </c>
      <c r="N74" t="str">
        <f t="shared" si="8"/>
        <v>Rennebu</v>
      </c>
      <c r="O74" s="2" t="str">
        <f t="shared" si="9"/>
        <v>1044</v>
      </c>
      <c r="P74" s="2" t="str">
        <f t="shared" si="10"/>
        <v>231</v>
      </c>
      <c r="Q74" s="2" t="str">
        <f t="shared" si="11"/>
        <v>2180</v>
      </c>
      <c r="R74" s="2" t="str">
        <f t="shared" si="12"/>
        <v>0</v>
      </c>
      <c r="S74" s="2" t="str">
        <f t="shared" si="13"/>
        <v>1532</v>
      </c>
    </row>
    <row r="75" spans="1:19" x14ac:dyDescent="0.25">
      <c r="A75" t="s">
        <v>865</v>
      </c>
      <c r="B75" t="s">
        <v>866</v>
      </c>
      <c r="C75" t="s">
        <v>867</v>
      </c>
      <c r="D75">
        <v>924</v>
      </c>
      <c r="E75">
        <v>480</v>
      </c>
      <c r="F75" t="s">
        <v>868</v>
      </c>
      <c r="G75" t="s">
        <v>869</v>
      </c>
      <c r="H75">
        <v>0</v>
      </c>
      <c r="I75">
        <v>0</v>
      </c>
      <c r="J75" t="s">
        <v>870</v>
      </c>
      <c r="M75" t="str">
        <f t="shared" si="7"/>
        <v>4225</v>
      </c>
      <c r="N75" t="str">
        <f t="shared" si="8"/>
        <v>Lyngdal</v>
      </c>
      <c r="O75" s="2" t="str">
        <f t="shared" si="9"/>
        <v>924</v>
      </c>
      <c r="P75" s="2" t="str">
        <f t="shared" si="10"/>
        <v>480</v>
      </c>
      <c r="Q75" s="2" t="str">
        <f t="shared" si="11"/>
        <v>2024</v>
      </c>
      <c r="R75" s="2" t="str">
        <f t="shared" si="12"/>
        <v>0</v>
      </c>
      <c r="S75" s="2" t="str">
        <f t="shared" si="13"/>
        <v>3379</v>
      </c>
    </row>
    <row r="76" spans="1:19" x14ac:dyDescent="0.25">
      <c r="A76" t="s">
        <v>871</v>
      </c>
      <c r="B76" t="s">
        <v>872</v>
      </c>
      <c r="C76" t="s">
        <v>873</v>
      </c>
      <c r="D76">
        <v>875</v>
      </c>
      <c r="E76">
        <v>363</v>
      </c>
      <c r="F76" t="s">
        <v>571</v>
      </c>
      <c r="G76" t="s">
        <v>874</v>
      </c>
      <c r="H76">
        <v>751</v>
      </c>
      <c r="I76" t="s">
        <v>875</v>
      </c>
      <c r="J76">
        <v>74</v>
      </c>
      <c r="M76" t="str">
        <f t="shared" si="7"/>
        <v>4611</v>
      </c>
      <c r="N76" t="str">
        <f t="shared" si="8"/>
        <v>Etne</v>
      </c>
      <c r="O76" s="2" t="str">
        <f t="shared" si="9"/>
        <v>875</v>
      </c>
      <c r="P76" s="2" t="str">
        <f t="shared" si="10"/>
        <v>363</v>
      </c>
      <c r="Q76" s="2" t="str">
        <f t="shared" si="11"/>
        <v>2150</v>
      </c>
      <c r="R76" s="2" t="str">
        <f t="shared" si="12"/>
        <v>1143</v>
      </c>
      <c r="S76" s="2" t="str">
        <f t="shared" si="13"/>
        <v>74</v>
      </c>
    </row>
    <row r="77" spans="1:19" x14ac:dyDescent="0.25">
      <c r="A77" t="s">
        <v>876</v>
      </c>
      <c r="B77" t="s">
        <v>877</v>
      </c>
      <c r="C77" t="s">
        <v>878</v>
      </c>
      <c r="D77">
        <v>575</v>
      </c>
      <c r="E77">
        <v>647</v>
      </c>
      <c r="F77" t="s">
        <v>879</v>
      </c>
      <c r="G77" t="s">
        <v>880</v>
      </c>
      <c r="H77">
        <v>0</v>
      </c>
      <c r="I77">
        <v>0</v>
      </c>
      <c r="J77" t="s">
        <v>881</v>
      </c>
      <c r="M77" t="str">
        <f t="shared" si="7"/>
        <v>1112</v>
      </c>
      <c r="N77" t="str">
        <f t="shared" si="8"/>
        <v>Lund</v>
      </c>
      <c r="O77" s="2" t="str">
        <f t="shared" si="9"/>
        <v>575</v>
      </c>
      <c r="P77" s="2" t="str">
        <f t="shared" si="10"/>
        <v>647</v>
      </c>
      <c r="Q77" s="2" t="str">
        <f t="shared" si="11"/>
        <v>2140</v>
      </c>
      <c r="R77" s="2" t="str">
        <f t="shared" si="12"/>
        <v>0</v>
      </c>
      <c r="S77" s="2" t="str">
        <f t="shared" si="13"/>
        <v>15013</v>
      </c>
    </row>
    <row r="78" spans="1:19" x14ac:dyDescent="0.25">
      <c r="A78" t="s">
        <v>882</v>
      </c>
      <c r="B78" t="s">
        <v>883</v>
      </c>
      <c r="C78" t="s">
        <v>884</v>
      </c>
      <c r="D78">
        <v>863</v>
      </c>
      <c r="E78">
        <v>417</v>
      </c>
      <c r="F78" t="s">
        <v>885</v>
      </c>
      <c r="G78" t="s">
        <v>886</v>
      </c>
      <c r="H78">
        <v>0</v>
      </c>
      <c r="I78">
        <v>4</v>
      </c>
      <c r="J78" t="s">
        <v>887</v>
      </c>
      <c r="M78" t="str">
        <f t="shared" si="7"/>
        <v>3437</v>
      </c>
      <c r="N78" t="str">
        <f t="shared" si="8"/>
        <v>Sel</v>
      </c>
      <c r="O78" s="2" t="str">
        <f t="shared" si="9"/>
        <v>863</v>
      </c>
      <c r="P78" s="2" t="str">
        <f t="shared" si="10"/>
        <v>417</v>
      </c>
      <c r="Q78" s="2" t="str">
        <f t="shared" si="11"/>
        <v>2073</v>
      </c>
      <c r="R78" s="2" t="str">
        <f t="shared" si="12"/>
        <v>4</v>
      </c>
      <c r="S78" s="2" t="str">
        <f t="shared" si="13"/>
        <v>7601</v>
      </c>
    </row>
    <row r="79" spans="1:19" x14ac:dyDescent="0.25">
      <c r="A79" t="s">
        <v>888</v>
      </c>
      <c r="B79" t="s">
        <v>889</v>
      </c>
      <c r="C79" t="s">
        <v>890</v>
      </c>
      <c r="D79">
        <v>582</v>
      </c>
      <c r="E79">
        <v>590</v>
      </c>
      <c r="F79" t="s">
        <v>891</v>
      </c>
      <c r="G79" t="s">
        <v>892</v>
      </c>
      <c r="H79">
        <v>0</v>
      </c>
      <c r="I79">
        <v>853</v>
      </c>
      <c r="J79" t="s">
        <v>893</v>
      </c>
      <c r="M79" t="str">
        <f t="shared" si="7"/>
        <v>1149</v>
      </c>
      <c r="N79" t="str">
        <f t="shared" si="8"/>
        <v>Karmøy</v>
      </c>
      <c r="O79" s="2" t="str">
        <f t="shared" si="9"/>
        <v>582</v>
      </c>
      <c r="P79" s="2" t="str">
        <f t="shared" si="10"/>
        <v>590</v>
      </c>
      <c r="Q79" s="2" t="str">
        <f t="shared" si="11"/>
        <v>2127</v>
      </c>
      <c r="R79" s="2" t="str">
        <f t="shared" si="12"/>
        <v>853</v>
      </c>
      <c r="S79" s="2" t="str">
        <f t="shared" si="13"/>
        <v>47895</v>
      </c>
    </row>
    <row r="80" spans="1:19" x14ac:dyDescent="0.25">
      <c r="A80" t="s">
        <v>894</v>
      </c>
      <c r="B80" t="s">
        <v>895</v>
      </c>
      <c r="C80" t="s">
        <v>896</v>
      </c>
      <c r="D80" t="s">
        <v>897</v>
      </c>
      <c r="E80">
        <v>312</v>
      </c>
      <c r="F80" t="s">
        <v>898</v>
      </c>
      <c r="G80" t="s">
        <v>899</v>
      </c>
      <c r="H80">
        <v>0</v>
      </c>
      <c r="I80">
        <v>0</v>
      </c>
      <c r="J80">
        <v>66</v>
      </c>
      <c r="M80" t="str">
        <f t="shared" si="7"/>
        <v>3452</v>
      </c>
      <c r="N80" t="str">
        <f t="shared" si="8"/>
        <v>Vestre Slidre</v>
      </c>
      <c r="O80" s="2" t="str">
        <f t="shared" si="9"/>
        <v>1066</v>
      </c>
      <c r="P80" s="2" t="str">
        <f t="shared" si="10"/>
        <v>312</v>
      </c>
      <c r="Q80" s="2" t="str">
        <f t="shared" si="11"/>
        <v>1912</v>
      </c>
      <c r="R80" s="2" t="str">
        <f t="shared" si="12"/>
        <v>0</v>
      </c>
      <c r="S80" s="2" t="str">
        <f t="shared" si="13"/>
        <v>66</v>
      </c>
    </row>
    <row r="81" spans="1:19" x14ac:dyDescent="0.25">
      <c r="A81" t="s">
        <v>900</v>
      </c>
      <c r="B81" t="s">
        <v>901</v>
      </c>
      <c r="C81" t="s">
        <v>902</v>
      </c>
      <c r="D81">
        <v>946</v>
      </c>
      <c r="E81">
        <v>335</v>
      </c>
      <c r="F81" t="s">
        <v>903</v>
      </c>
      <c r="G81" t="s">
        <v>904</v>
      </c>
      <c r="H81">
        <v>648</v>
      </c>
      <c r="I81">
        <v>0</v>
      </c>
      <c r="J81">
        <v>50</v>
      </c>
      <c r="M81" t="str">
        <f t="shared" si="7"/>
        <v>3453</v>
      </c>
      <c r="N81" t="str">
        <f t="shared" si="8"/>
        <v>Øystre Slidre</v>
      </c>
      <c r="O81" s="2" t="str">
        <f t="shared" si="9"/>
        <v>946</v>
      </c>
      <c r="P81" s="2" t="str">
        <f t="shared" si="10"/>
        <v>335</v>
      </c>
      <c r="Q81" s="2" t="str">
        <f t="shared" si="11"/>
        <v>1937</v>
      </c>
      <c r="R81" s="2" t="str">
        <f t="shared" si="12"/>
        <v>0</v>
      </c>
      <c r="S81" s="2" t="str">
        <f t="shared" si="13"/>
        <v>50</v>
      </c>
    </row>
    <row r="82" spans="1:19" x14ac:dyDescent="0.25">
      <c r="A82" t="s">
        <v>905</v>
      </c>
      <c r="B82" t="s">
        <v>906</v>
      </c>
      <c r="C82" t="s">
        <v>907</v>
      </c>
      <c r="D82">
        <v>335</v>
      </c>
      <c r="E82">
        <v>876</v>
      </c>
      <c r="F82" t="s">
        <v>908</v>
      </c>
      <c r="G82" t="s">
        <v>555</v>
      </c>
      <c r="H82">
        <v>0</v>
      </c>
      <c r="I82">
        <v>0</v>
      </c>
      <c r="J82" t="s">
        <v>909</v>
      </c>
      <c r="M82" t="str">
        <f t="shared" si="7"/>
        <v>3047</v>
      </c>
      <c r="N82" t="str">
        <f t="shared" si="8"/>
        <v>Modum</v>
      </c>
      <c r="O82" s="2" t="str">
        <f t="shared" si="9"/>
        <v>335</v>
      </c>
      <c r="P82" s="2" t="str">
        <f t="shared" si="10"/>
        <v>876</v>
      </c>
      <c r="Q82" s="2" t="str">
        <f t="shared" si="11"/>
        <v>1997</v>
      </c>
      <c r="R82" s="2" t="str">
        <f t="shared" si="12"/>
        <v>0</v>
      </c>
      <c r="S82" s="2" t="str">
        <f t="shared" si="13"/>
        <v>3699</v>
      </c>
    </row>
    <row r="83" spans="1:19" x14ac:dyDescent="0.25">
      <c r="A83" t="s">
        <v>910</v>
      </c>
      <c r="B83" t="s">
        <v>911</v>
      </c>
      <c r="C83" t="s">
        <v>912</v>
      </c>
      <c r="D83">
        <v>720</v>
      </c>
      <c r="E83">
        <v>306</v>
      </c>
      <c r="F83" t="s">
        <v>913</v>
      </c>
      <c r="G83" t="s">
        <v>914</v>
      </c>
      <c r="H83">
        <v>0</v>
      </c>
      <c r="I83">
        <v>240</v>
      </c>
      <c r="J83" t="s">
        <v>915</v>
      </c>
      <c r="M83" t="str">
        <f t="shared" si="7"/>
        <v>1134</v>
      </c>
      <c r="N83" t="str">
        <f t="shared" si="8"/>
        <v>Suldal</v>
      </c>
      <c r="O83" s="2" t="str">
        <f t="shared" si="9"/>
        <v>720</v>
      </c>
      <c r="P83" s="2" t="str">
        <f t="shared" si="10"/>
        <v>306</v>
      </c>
      <c r="Q83" s="2" t="str">
        <f t="shared" si="11"/>
        <v>2143</v>
      </c>
      <c r="R83" s="2" t="str">
        <f t="shared" si="12"/>
        <v>240</v>
      </c>
      <c r="S83" s="2" t="str">
        <f t="shared" si="13"/>
        <v>28553</v>
      </c>
    </row>
    <row r="84" spans="1:19" x14ac:dyDescent="0.25">
      <c r="A84" t="s">
        <v>916</v>
      </c>
      <c r="B84" t="s">
        <v>917</v>
      </c>
      <c r="C84" t="s">
        <v>918</v>
      </c>
      <c r="D84">
        <v>409</v>
      </c>
      <c r="E84">
        <v>757</v>
      </c>
      <c r="F84" t="s">
        <v>919</v>
      </c>
      <c r="G84">
        <v>465</v>
      </c>
      <c r="H84">
        <v>0</v>
      </c>
      <c r="I84">
        <v>0</v>
      </c>
      <c r="J84">
        <v>47</v>
      </c>
      <c r="M84" t="str">
        <f t="shared" si="7"/>
        <v>3807</v>
      </c>
      <c r="N84" t="str">
        <f t="shared" si="8"/>
        <v>Skien</v>
      </c>
      <c r="O84" s="2" t="str">
        <f t="shared" si="9"/>
        <v>409</v>
      </c>
      <c r="P84" s="2" t="str">
        <f t="shared" si="10"/>
        <v>757</v>
      </c>
      <c r="Q84" s="2" t="str">
        <f t="shared" si="11"/>
        <v>1966</v>
      </c>
      <c r="R84" s="2" t="str">
        <f t="shared" si="12"/>
        <v>0</v>
      </c>
      <c r="S84" s="2" t="str">
        <f t="shared" si="13"/>
        <v>47</v>
      </c>
    </row>
    <row r="85" spans="1:19" x14ac:dyDescent="0.25">
      <c r="A85" t="s">
        <v>920</v>
      </c>
      <c r="B85" t="s">
        <v>921</v>
      </c>
      <c r="C85" t="s">
        <v>922</v>
      </c>
      <c r="D85">
        <v>897</v>
      </c>
      <c r="E85">
        <v>179</v>
      </c>
      <c r="F85" t="s">
        <v>923</v>
      </c>
      <c r="G85" t="s">
        <v>924</v>
      </c>
      <c r="H85">
        <v>0</v>
      </c>
      <c r="I85">
        <v>0</v>
      </c>
      <c r="J85">
        <v>73</v>
      </c>
      <c r="M85" t="str">
        <f t="shared" si="7"/>
        <v>3434</v>
      </c>
      <c r="N85" t="str">
        <f t="shared" si="8"/>
        <v>Lom</v>
      </c>
      <c r="O85" s="2" t="str">
        <f t="shared" si="9"/>
        <v>897</v>
      </c>
      <c r="P85" s="2" t="str">
        <f t="shared" si="10"/>
        <v>179</v>
      </c>
      <c r="Q85" s="2" t="str">
        <f t="shared" si="11"/>
        <v>2033</v>
      </c>
      <c r="R85" s="2" t="str">
        <f t="shared" si="12"/>
        <v>0</v>
      </c>
      <c r="S85" s="2" t="str">
        <f t="shared" si="13"/>
        <v>73</v>
      </c>
    </row>
    <row r="86" spans="1:19" x14ac:dyDescent="0.25">
      <c r="A86" t="s">
        <v>925</v>
      </c>
      <c r="B86" t="s">
        <v>926</v>
      </c>
      <c r="C86" t="s">
        <v>927</v>
      </c>
      <c r="D86">
        <v>0</v>
      </c>
      <c r="E86">
        <v>0</v>
      </c>
      <c r="F86" t="s">
        <v>928</v>
      </c>
      <c r="G86" t="s">
        <v>929</v>
      </c>
      <c r="H86">
        <v>0</v>
      </c>
      <c r="I86">
        <v>0</v>
      </c>
      <c r="J86">
        <v>62</v>
      </c>
      <c r="M86" t="str">
        <f t="shared" si="7"/>
        <v>5403</v>
      </c>
      <c r="N86" t="str">
        <f t="shared" si="8"/>
        <v>Alta</v>
      </c>
      <c r="O86" s="2" t="str">
        <f t="shared" si="9"/>
        <v>0</v>
      </c>
      <c r="P86" s="2" t="str">
        <f t="shared" si="10"/>
        <v>0</v>
      </c>
      <c r="Q86" s="2" t="str">
        <f t="shared" si="11"/>
        <v>1799</v>
      </c>
      <c r="R86" s="2" t="str">
        <f t="shared" si="12"/>
        <v>0</v>
      </c>
      <c r="S86" s="2" t="str">
        <f t="shared" si="13"/>
        <v>62</v>
      </c>
    </row>
    <row r="87" spans="1:19" x14ac:dyDescent="0.25">
      <c r="A87" t="s">
        <v>930</v>
      </c>
      <c r="B87" t="s">
        <v>931</v>
      </c>
      <c r="C87" t="s">
        <v>932</v>
      </c>
      <c r="D87">
        <v>862</v>
      </c>
      <c r="E87">
        <v>270</v>
      </c>
      <c r="F87" t="s">
        <v>933</v>
      </c>
      <c r="G87" t="s">
        <v>767</v>
      </c>
      <c r="H87">
        <v>0</v>
      </c>
      <c r="I87">
        <v>0</v>
      </c>
      <c r="J87">
        <v>14</v>
      </c>
      <c r="M87" t="str">
        <f t="shared" si="7"/>
        <v>1560</v>
      </c>
      <c r="N87" t="str">
        <f t="shared" si="8"/>
        <v>Tingvoll</v>
      </c>
      <c r="O87" s="2" t="str">
        <f t="shared" si="9"/>
        <v>862</v>
      </c>
      <c r="P87" s="2" t="str">
        <f t="shared" si="10"/>
        <v>270</v>
      </c>
      <c r="Q87" s="2" t="str">
        <f t="shared" si="11"/>
        <v>1940</v>
      </c>
      <c r="R87" s="2" t="str">
        <f t="shared" si="12"/>
        <v>0</v>
      </c>
      <c r="S87" s="2" t="str">
        <f t="shared" si="13"/>
        <v>14</v>
      </c>
    </row>
    <row r="88" spans="1:19" x14ac:dyDescent="0.25">
      <c r="A88" t="s">
        <v>934</v>
      </c>
      <c r="B88" t="s">
        <v>935</v>
      </c>
      <c r="C88" t="s">
        <v>936</v>
      </c>
      <c r="D88" t="s">
        <v>937</v>
      </c>
      <c r="E88">
        <v>54</v>
      </c>
      <c r="F88" t="s">
        <v>938</v>
      </c>
      <c r="G88" t="s">
        <v>939</v>
      </c>
      <c r="H88">
        <v>0</v>
      </c>
      <c r="I88">
        <v>0</v>
      </c>
      <c r="J88" t="s">
        <v>940</v>
      </c>
      <c r="M88" t="str">
        <f t="shared" si="7"/>
        <v>4649</v>
      </c>
      <c r="N88" t="str">
        <f t="shared" si="8"/>
        <v>Stad</v>
      </c>
      <c r="O88" s="2" t="str">
        <f t="shared" si="9"/>
        <v>1053</v>
      </c>
      <c r="P88" s="2" t="str">
        <f t="shared" si="10"/>
        <v>54</v>
      </c>
      <c r="Q88" s="2" t="str">
        <f t="shared" si="11"/>
        <v>1908</v>
      </c>
      <c r="R88" s="2" t="str">
        <f t="shared" si="12"/>
        <v>0</v>
      </c>
      <c r="S88" s="2" t="str">
        <f t="shared" si="13"/>
        <v>18639</v>
      </c>
    </row>
    <row r="89" spans="1:19" x14ac:dyDescent="0.25">
      <c r="A89" t="s">
        <v>941</v>
      </c>
      <c r="B89" t="s">
        <v>942</v>
      </c>
      <c r="C89">
        <v>997</v>
      </c>
      <c r="D89">
        <v>635</v>
      </c>
      <c r="E89">
        <v>362</v>
      </c>
      <c r="F89" t="s">
        <v>943</v>
      </c>
      <c r="G89" t="s">
        <v>944</v>
      </c>
      <c r="H89">
        <v>0</v>
      </c>
      <c r="I89">
        <v>0</v>
      </c>
      <c r="J89">
        <v>257</v>
      </c>
      <c r="M89" t="str">
        <f t="shared" si="7"/>
        <v>3036</v>
      </c>
      <c r="N89" t="str">
        <f t="shared" si="8"/>
        <v>Nannestad</v>
      </c>
      <c r="O89" s="2" t="str">
        <f t="shared" si="9"/>
        <v>635</v>
      </c>
      <c r="P89" s="2" t="str">
        <f t="shared" si="10"/>
        <v>362</v>
      </c>
      <c r="Q89" s="2" t="str">
        <f t="shared" si="11"/>
        <v>2001</v>
      </c>
      <c r="R89" s="2" t="str">
        <f t="shared" si="12"/>
        <v>0</v>
      </c>
      <c r="S89" s="2" t="str">
        <f t="shared" si="13"/>
        <v>257</v>
      </c>
    </row>
    <row r="90" spans="1:19" x14ac:dyDescent="0.25">
      <c r="A90" t="s">
        <v>945</v>
      </c>
      <c r="B90" t="s">
        <v>946</v>
      </c>
      <c r="C90">
        <v>954</v>
      </c>
      <c r="D90">
        <v>894</v>
      </c>
      <c r="E90">
        <v>60</v>
      </c>
      <c r="F90" t="s">
        <v>947</v>
      </c>
      <c r="G90" t="s">
        <v>948</v>
      </c>
      <c r="H90">
        <v>0</v>
      </c>
      <c r="I90">
        <v>0</v>
      </c>
      <c r="J90">
        <v>143</v>
      </c>
      <c r="M90" t="str">
        <f t="shared" si="7"/>
        <v>5055</v>
      </c>
      <c r="N90" t="str">
        <f t="shared" si="8"/>
        <v>Heim</v>
      </c>
      <c r="O90" s="2" t="str">
        <f t="shared" si="9"/>
        <v>894</v>
      </c>
      <c r="P90" s="2" t="str">
        <f t="shared" si="10"/>
        <v>60</v>
      </c>
      <c r="Q90" s="2" t="str">
        <f t="shared" si="11"/>
        <v>2003</v>
      </c>
      <c r="R90" s="2" t="str">
        <f t="shared" si="12"/>
        <v>0</v>
      </c>
      <c r="S90" s="2" t="str">
        <f t="shared" si="13"/>
        <v>143</v>
      </c>
    </row>
    <row r="91" spans="1:19" x14ac:dyDescent="0.25">
      <c r="A91" t="s">
        <v>949</v>
      </c>
      <c r="B91" t="s">
        <v>950</v>
      </c>
      <c r="C91">
        <v>969</v>
      </c>
      <c r="D91">
        <v>777</v>
      </c>
      <c r="E91">
        <v>192</v>
      </c>
      <c r="F91" t="s">
        <v>951</v>
      </c>
      <c r="G91" t="s">
        <v>952</v>
      </c>
      <c r="H91">
        <v>876</v>
      </c>
      <c r="I91">
        <v>535</v>
      </c>
      <c r="J91" t="s">
        <v>953</v>
      </c>
      <c r="M91" t="str">
        <f t="shared" si="7"/>
        <v>1860</v>
      </c>
      <c r="N91" t="str">
        <f t="shared" si="8"/>
        <v>Vestvågøy</v>
      </c>
      <c r="O91" s="2" t="str">
        <f t="shared" si="9"/>
        <v>777</v>
      </c>
      <c r="P91" s="2" t="str">
        <f t="shared" si="10"/>
        <v>192</v>
      </c>
      <c r="Q91" s="2" t="str">
        <f t="shared" si="11"/>
        <v>1977</v>
      </c>
      <c r="R91" s="2" t="str">
        <f t="shared" si="12"/>
        <v>535</v>
      </c>
      <c r="S91" s="2" t="str">
        <f t="shared" si="13"/>
        <v>2924</v>
      </c>
    </row>
    <row r="92" spans="1:19" x14ac:dyDescent="0.25">
      <c r="A92" t="s">
        <v>954</v>
      </c>
      <c r="B92" t="s">
        <v>955</v>
      </c>
      <c r="C92" t="s">
        <v>956</v>
      </c>
      <c r="D92">
        <v>906</v>
      </c>
      <c r="E92">
        <v>259</v>
      </c>
      <c r="F92" t="s">
        <v>957</v>
      </c>
      <c r="G92" t="s">
        <v>958</v>
      </c>
      <c r="H92">
        <v>0</v>
      </c>
      <c r="I92" t="s">
        <v>959</v>
      </c>
      <c r="J92" t="s">
        <v>960</v>
      </c>
      <c r="M92" t="str">
        <f t="shared" si="7"/>
        <v>1133</v>
      </c>
      <c r="N92" t="str">
        <f t="shared" si="8"/>
        <v>Hjelmeland</v>
      </c>
      <c r="O92" s="2" t="str">
        <f t="shared" si="9"/>
        <v>906</v>
      </c>
      <c r="P92" s="2" t="str">
        <f t="shared" si="10"/>
        <v>259</v>
      </c>
      <c r="Q92" s="2" t="str">
        <f t="shared" si="11"/>
        <v>1740</v>
      </c>
      <c r="R92" s="2" t="str">
        <f t="shared" si="12"/>
        <v>1475</v>
      </c>
      <c r="S92" s="2" t="str">
        <f t="shared" si="13"/>
        <v>43824</v>
      </c>
    </row>
    <row r="93" spans="1:19" x14ac:dyDescent="0.25">
      <c r="A93" t="s">
        <v>961</v>
      </c>
      <c r="B93" t="s">
        <v>962</v>
      </c>
      <c r="C93" t="s">
        <v>963</v>
      </c>
      <c r="D93">
        <v>803</v>
      </c>
      <c r="E93">
        <v>217</v>
      </c>
      <c r="F93" t="s">
        <v>964</v>
      </c>
      <c r="G93" t="s">
        <v>965</v>
      </c>
      <c r="H93">
        <v>136</v>
      </c>
      <c r="I93">
        <v>0</v>
      </c>
      <c r="J93">
        <v>0</v>
      </c>
      <c r="M93" t="str">
        <f t="shared" si="7"/>
        <v>3428</v>
      </c>
      <c r="N93" t="str">
        <f t="shared" si="8"/>
        <v>Alvdal</v>
      </c>
      <c r="O93" s="2" t="str">
        <f t="shared" si="9"/>
        <v>803</v>
      </c>
      <c r="P93" s="2" t="str">
        <f t="shared" si="10"/>
        <v>217</v>
      </c>
      <c r="Q93" s="2" t="str">
        <f t="shared" si="11"/>
        <v>1844</v>
      </c>
      <c r="R93" s="2" t="str">
        <f t="shared" si="12"/>
        <v>0</v>
      </c>
      <c r="S93" s="2" t="str">
        <f t="shared" si="13"/>
        <v>0</v>
      </c>
    </row>
    <row r="94" spans="1:19" x14ac:dyDescent="0.25">
      <c r="A94" t="s">
        <v>966</v>
      </c>
      <c r="B94" t="s">
        <v>706</v>
      </c>
      <c r="C94" t="s">
        <v>967</v>
      </c>
      <c r="D94">
        <v>733</v>
      </c>
      <c r="E94">
        <v>296</v>
      </c>
      <c r="F94" t="s">
        <v>968</v>
      </c>
      <c r="G94" t="s">
        <v>969</v>
      </c>
      <c r="H94">
        <v>0</v>
      </c>
      <c r="I94">
        <v>523</v>
      </c>
      <c r="J94">
        <v>50</v>
      </c>
      <c r="M94" t="str">
        <f t="shared" si="7"/>
        <v>1822</v>
      </c>
      <c r="N94" t="str">
        <f t="shared" si="8"/>
        <v>Leirfjord</v>
      </c>
      <c r="O94" s="2" t="str">
        <f t="shared" si="9"/>
        <v>733</v>
      </c>
      <c r="P94" s="2" t="str">
        <f t="shared" si="10"/>
        <v>296</v>
      </c>
      <c r="Q94" s="2" t="str">
        <f t="shared" si="11"/>
        <v>1791</v>
      </c>
      <c r="R94" s="2" t="str">
        <f t="shared" si="12"/>
        <v>523</v>
      </c>
      <c r="S94" s="2" t="str">
        <f t="shared" si="13"/>
        <v>50</v>
      </c>
    </row>
    <row r="95" spans="1:19" x14ac:dyDescent="0.25">
      <c r="A95" t="s">
        <v>970</v>
      </c>
      <c r="B95" t="s">
        <v>971</v>
      </c>
      <c r="C95" t="s">
        <v>972</v>
      </c>
      <c r="D95">
        <v>563</v>
      </c>
      <c r="E95">
        <v>458</v>
      </c>
      <c r="F95" t="s">
        <v>869</v>
      </c>
      <c r="G95">
        <v>451</v>
      </c>
      <c r="H95">
        <v>0</v>
      </c>
      <c r="I95">
        <v>893</v>
      </c>
      <c r="J95" t="s">
        <v>973</v>
      </c>
      <c r="M95" t="str">
        <f t="shared" si="7"/>
        <v>3001</v>
      </c>
      <c r="N95" t="str">
        <f t="shared" si="8"/>
        <v>Halden</v>
      </c>
      <c r="O95" s="2" t="str">
        <f t="shared" si="9"/>
        <v>563</v>
      </c>
      <c r="P95" s="2" t="str">
        <f t="shared" si="10"/>
        <v>458</v>
      </c>
      <c r="Q95" s="2" t="str">
        <f t="shared" si="11"/>
        <v>1743</v>
      </c>
      <c r="R95" s="2" t="str">
        <f t="shared" si="12"/>
        <v>893</v>
      </c>
      <c r="S95" s="2" t="str">
        <f t="shared" si="13"/>
        <v>14515</v>
      </c>
    </row>
    <row r="96" spans="1:19" x14ac:dyDescent="0.25">
      <c r="A96" t="s">
        <v>974</v>
      </c>
      <c r="B96" t="s">
        <v>975</v>
      </c>
      <c r="C96">
        <v>886</v>
      </c>
      <c r="D96">
        <v>844</v>
      </c>
      <c r="E96">
        <v>42</v>
      </c>
      <c r="F96" t="s">
        <v>976</v>
      </c>
      <c r="G96" t="s">
        <v>977</v>
      </c>
      <c r="H96">
        <v>0</v>
      </c>
      <c r="I96">
        <v>422</v>
      </c>
      <c r="J96">
        <v>0</v>
      </c>
      <c r="M96" t="str">
        <f t="shared" si="7"/>
        <v>1815</v>
      </c>
      <c r="N96" t="str">
        <f t="shared" si="8"/>
        <v>Vega</v>
      </c>
      <c r="O96" s="2" t="str">
        <f t="shared" si="9"/>
        <v>844</v>
      </c>
      <c r="P96" s="2" t="str">
        <f t="shared" si="10"/>
        <v>42</v>
      </c>
      <c r="Q96" s="2" t="str">
        <f t="shared" si="11"/>
        <v>1858</v>
      </c>
      <c r="R96" s="2" t="str">
        <f t="shared" si="12"/>
        <v>422</v>
      </c>
      <c r="S96" s="2" t="str">
        <f t="shared" si="13"/>
        <v>0</v>
      </c>
    </row>
    <row r="97" spans="1:19" x14ac:dyDescent="0.25">
      <c r="A97" t="s">
        <v>978</v>
      </c>
      <c r="B97" t="s">
        <v>979</v>
      </c>
      <c r="C97">
        <v>948</v>
      </c>
      <c r="D97">
        <v>158</v>
      </c>
      <c r="E97">
        <v>790</v>
      </c>
      <c r="F97" t="s">
        <v>980</v>
      </c>
      <c r="G97">
        <v>825</v>
      </c>
      <c r="H97">
        <v>0</v>
      </c>
      <c r="I97">
        <v>370</v>
      </c>
      <c r="J97" t="s">
        <v>981</v>
      </c>
      <c r="M97" t="str">
        <f t="shared" si="7"/>
        <v>3418</v>
      </c>
      <c r="N97" t="str">
        <f t="shared" si="8"/>
        <v>Åsnes</v>
      </c>
      <c r="O97" s="2" t="str">
        <f t="shared" si="9"/>
        <v>158</v>
      </c>
      <c r="P97" s="2" t="str">
        <f t="shared" si="10"/>
        <v>790</v>
      </c>
      <c r="Q97" s="2" t="str">
        <f t="shared" si="11"/>
        <v>1789</v>
      </c>
      <c r="R97" s="2" t="str">
        <f t="shared" si="12"/>
        <v>370</v>
      </c>
      <c r="S97" s="2" t="str">
        <f t="shared" si="13"/>
        <v>45165</v>
      </c>
    </row>
    <row r="98" spans="1:19" x14ac:dyDescent="0.25">
      <c r="A98" t="s">
        <v>982</v>
      </c>
      <c r="B98" t="s">
        <v>983</v>
      </c>
      <c r="C98">
        <v>850</v>
      </c>
      <c r="D98">
        <v>666</v>
      </c>
      <c r="E98">
        <v>184</v>
      </c>
      <c r="F98" t="s">
        <v>984</v>
      </c>
      <c r="G98" t="s">
        <v>985</v>
      </c>
      <c r="H98">
        <v>293</v>
      </c>
      <c r="I98" t="s">
        <v>986</v>
      </c>
      <c r="J98" t="s">
        <v>987</v>
      </c>
      <c r="M98" t="str">
        <f t="shared" si="7"/>
        <v>3433</v>
      </c>
      <c r="N98" t="str">
        <f t="shared" si="8"/>
        <v>Skjåk</v>
      </c>
      <c r="O98" s="2" t="str">
        <f t="shared" si="9"/>
        <v>666</v>
      </c>
      <c r="P98" s="2" t="str">
        <f t="shared" si="10"/>
        <v>184</v>
      </c>
      <c r="Q98" s="2" t="str">
        <f t="shared" si="11"/>
        <v>1875</v>
      </c>
      <c r="R98" s="2" t="str">
        <f t="shared" si="12"/>
        <v>1377</v>
      </c>
      <c r="S98" s="2" t="str">
        <f t="shared" si="13"/>
        <v>4096</v>
      </c>
    </row>
    <row r="99" spans="1:19" x14ac:dyDescent="0.25">
      <c r="A99" t="s">
        <v>988</v>
      </c>
      <c r="B99" t="s">
        <v>762</v>
      </c>
      <c r="C99">
        <v>994</v>
      </c>
      <c r="D99">
        <v>560</v>
      </c>
      <c r="E99">
        <v>434</v>
      </c>
      <c r="F99" t="s">
        <v>989</v>
      </c>
      <c r="G99" t="s">
        <v>990</v>
      </c>
      <c r="H99">
        <v>0</v>
      </c>
      <c r="I99" t="s">
        <v>991</v>
      </c>
      <c r="J99" t="s">
        <v>992</v>
      </c>
      <c r="M99" t="str">
        <f t="shared" si="7"/>
        <v>3412</v>
      </c>
      <c r="N99" t="str">
        <f t="shared" si="8"/>
        <v>Løten</v>
      </c>
      <c r="O99" s="2" t="str">
        <f t="shared" si="9"/>
        <v>560</v>
      </c>
      <c r="P99" s="2" t="str">
        <f t="shared" si="10"/>
        <v>434</v>
      </c>
      <c r="Q99" s="2" t="str">
        <f t="shared" si="11"/>
        <v>1703</v>
      </c>
      <c r="R99" s="2" t="str">
        <f t="shared" si="12"/>
        <v>1462</v>
      </c>
      <c r="S99" s="2" t="str">
        <f t="shared" si="13"/>
        <v>98398</v>
      </c>
    </row>
    <row r="100" spans="1:19" x14ac:dyDescent="0.25">
      <c r="A100" t="s">
        <v>993</v>
      </c>
      <c r="B100" t="s">
        <v>994</v>
      </c>
      <c r="C100">
        <v>960</v>
      </c>
      <c r="D100">
        <v>702</v>
      </c>
      <c r="E100">
        <v>258</v>
      </c>
      <c r="F100" t="s">
        <v>995</v>
      </c>
      <c r="G100" t="s">
        <v>996</v>
      </c>
      <c r="H100">
        <v>0</v>
      </c>
      <c r="I100" t="s">
        <v>997</v>
      </c>
      <c r="J100">
        <v>45</v>
      </c>
      <c r="M100" t="str">
        <f t="shared" si="7"/>
        <v>1824</v>
      </c>
      <c r="N100" t="str">
        <f t="shared" si="8"/>
        <v>Vefsn</v>
      </c>
      <c r="O100" s="2" t="str">
        <f t="shared" si="9"/>
        <v>702</v>
      </c>
      <c r="P100" s="2" t="str">
        <f t="shared" si="10"/>
        <v>258</v>
      </c>
      <c r="Q100" s="2" t="str">
        <f t="shared" si="11"/>
        <v>1718</v>
      </c>
      <c r="R100" s="2" t="str">
        <f t="shared" si="12"/>
        <v>1003</v>
      </c>
      <c r="S100" s="2" t="str">
        <f t="shared" si="13"/>
        <v>45</v>
      </c>
    </row>
    <row r="101" spans="1:19" x14ac:dyDescent="0.25">
      <c r="A101" t="s">
        <v>998</v>
      </c>
      <c r="B101" t="s">
        <v>999</v>
      </c>
      <c r="C101">
        <v>900</v>
      </c>
      <c r="D101">
        <v>765</v>
      </c>
      <c r="E101">
        <v>135</v>
      </c>
      <c r="F101" t="s">
        <v>1000</v>
      </c>
      <c r="G101" t="s">
        <v>502</v>
      </c>
      <c r="H101">
        <v>0</v>
      </c>
      <c r="I101" t="s">
        <v>796</v>
      </c>
      <c r="J101">
        <v>35</v>
      </c>
      <c r="M101" t="str">
        <f t="shared" si="7"/>
        <v>1535</v>
      </c>
      <c r="N101" t="str">
        <f t="shared" si="8"/>
        <v>Vestnes</v>
      </c>
      <c r="O101" s="2" t="str">
        <f t="shared" si="9"/>
        <v>765</v>
      </c>
      <c r="P101" s="2" t="str">
        <f t="shared" si="10"/>
        <v>135</v>
      </c>
      <c r="Q101" s="2" t="str">
        <f t="shared" si="11"/>
        <v>1760</v>
      </c>
      <c r="R101" s="2" t="str">
        <f t="shared" si="12"/>
        <v>1018</v>
      </c>
      <c r="S101" s="2" t="str">
        <f t="shared" si="13"/>
        <v>35</v>
      </c>
    </row>
    <row r="102" spans="1:19" x14ac:dyDescent="0.25">
      <c r="A102" t="s">
        <v>1001</v>
      </c>
      <c r="B102" t="s">
        <v>1002</v>
      </c>
      <c r="C102">
        <v>927</v>
      </c>
      <c r="D102">
        <v>414</v>
      </c>
      <c r="E102">
        <v>513</v>
      </c>
      <c r="F102" t="s">
        <v>1003</v>
      </c>
      <c r="G102" t="s">
        <v>1004</v>
      </c>
      <c r="H102">
        <v>0</v>
      </c>
      <c r="I102">
        <v>0</v>
      </c>
      <c r="J102">
        <v>36</v>
      </c>
      <c r="M102" t="str">
        <f t="shared" si="7"/>
        <v>4227</v>
      </c>
      <c r="N102" t="str">
        <f t="shared" si="8"/>
        <v>Kvinesdal</v>
      </c>
      <c r="O102" s="2" t="str">
        <f t="shared" si="9"/>
        <v>414</v>
      </c>
      <c r="P102" s="2" t="str">
        <f t="shared" si="10"/>
        <v>513</v>
      </c>
      <c r="Q102" s="2" t="str">
        <f t="shared" si="11"/>
        <v>1708</v>
      </c>
      <c r="R102" s="2" t="str">
        <f t="shared" si="12"/>
        <v>0</v>
      </c>
      <c r="S102" s="2" t="str">
        <f t="shared" si="13"/>
        <v>36</v>
      </c>
    </row>
    <row r="103" spans="1:19" x14ac:dyDescent="0.25">
      <c r="A103" t="s">
        <v>1005</v>
      </c>
      <c r="B103" t="s">
        <v>1006</v>
      </c>
      <c r="C103">
        <v>876</v>
      </c>
      <c r="D103">
        <v>577</v>
      </c>
      <c r="E103">
        <v>299</v>
      </c>
      <c r="F103" t="s">
        <v>1007</v>
      </c>
      <c r="G103" t="s">
        <v>1008</v>
      </c>
      <c r="H103">
        <v>0</v>
      </c>
      <c r="I103">
        <v>279</v>
      </c>
      <c r="J103">
        <v>95</v>
      </c>
      <c r="M103" t="str">
        <f t="shared" si="7"/>
        <v>1833</v>
      </c>
      <c r="N103" t="str">
        <f t="shared" si="8"/>
        <v>Rana</v>
      </c>
      <c r="O103" s="2" t="str">
        <f t="shared" si="9"/>
        <v>577</v>
      </c>
      <c r="P103" s="2" t="str">
        <f t="shared" si="10"/>
        <v>299</v>
      </c>
      <c r="Q103" s="2" t="str">
        <f t="shared" si="11"/>
        <v>1742</v>
      </c>
      <c r="R103" s="2" t="str">
        <f t="shared" si="12"/>
        <v>279</v>
      </c>
      <c r="S103" s="2" t="str">
        <f t="shared" si="13"/>
        <v>95</v>
      </c>
    </row>
    <row r="104" spans="1:19" x14ac:dyDescent="0.25">
      <c r="A104" t="s">
        <v>1009</v>
      </c>
      <c r="B104" t="s">
        <v>1010</v>
      </c>
      <c r="C104">
        <v>962</v>
      </c>
      <c r="D104">
        <v>820</v>
      </c>
      <c r="E104">
        <v>142</v>
      </c>
      <c r="F104" t="s">
        <v>1011</v>
      </c>
      <c r="G104" t="s">
        <v>1012</v>
      </c>
      <c r="H104">
        <v>0</v>
      </c>
      <c r="I104">
        <v>0</v>
      </c>
      <c r="J104">
        <v>19</v>
      </c>
      <c r="M104" t="str">
        <f t="shared" si="7"/>
        <v>5046</v>
      </c>
      <c r="N104" t="str">
        <f t="shared" si="8"/>
        <v>Høylandet</v>
      </c>
      <c r="O104" s="2" t="str">
        <f t="shared" si="9"/>
        <v>820</v>
      </c>
      <c r="P104" s="2" t="str">
        <f t="shared" si="10"/>
        <v>142</v>
      </c>
      <c r="Q104" s="2" t="str">
        <f t="shared" si="11"/>
        <v>1634</v>
      </c>
      <c r="R104" s="2" t="str">
        <f t="shared" si="12"/>
        <v>0</v>
      </c>
      <c r="S104" s="2" t="str">
        <f t="shared" si="13"/>
        <v>19</v>
      </c>
    </row>
    <row r="105" spans="1:19" x14ac:dyDescent="0.25">
      <c r="A105" t="s">
        <v>1013</v>
      </c>
      <c r="B105" t="s">
        <v>1014</v>
      </c>
      <c r="C105">
        <v>903</v>
      </c>
      <c r="D105">
        <v>808</v>
      </c>
      <c r="E105">
        <v>95</v>
      </c>
      <c r="F105" t="s">
        <v>722</v>
      </c>
      <c r="G105" t="s">
        <v>1015</v>
      </c>
      <c r="H105">
        <v>0</v>
      </c>
      <c r="I105">
        <v>0</v>
      </c>
      <c r="J105">
        <v>0</v>
      </c>
      <c r="M105" t="str">
        <f t="shared" si="7"/>
        <v>5025</v>
      </c>
      <c r="N105" t="str">
        <f t="shared" si="8"/>
        <v>Røros</v>
      </c>
      <c r="O105" s="2" t="str">
        <f t="shared" si="9"/>
        <v>808</v>
      </c>
      <c r="P105" s="2" t="str">
        <f t="shared" si="10"/>
        <v>95</v>
      </c>
      <c r="Q105" s="2" t="str">
        <f t="shared" si="11"/>
        <v>1684</v>
      </c>
      <c r="R105" s="2" t="str">
        <f t="shared" si="12"/>
        <v>0</v>
      </c>
      <c r="S105" s="2" t="str">
        <f t="shared" si="13"/>
        <v>0</v>
      </c>
    </row>
    <row r="106" spans="1:19" x14ac:dyDescent="0.25">
      <c r="A106" t="s">
        <v>1016</v>
      </c>
      <c r="B106" t="s">
        <v>1017</v>
      </c>
      <c r="C106">
        <v>774</v>
      </c>
      <c r="D106">
        <v>406</v>
      </c>
      <c r="E106">
        <v>219</v>
      </c>
      <c r="F106" t="s">
        <v>1018</v>
      </c>
      <c r="G106" t="s">
        <v>1019</v>
      </c>
      <c r="H106">
        <v>0</v>
      </c>
      <c r="I106">
        <v>0</v>
      </c>
      <c r="J106" t="s">
        <v>1020</v>
      </c>
      <c r="M106" t="str">
        <f t="shared" si="7"/>
        <v>4204</v>
      </c>
      <c r="N106" t="str">
        <f t="shared" si="8"/>
        <v>Kristiansand</v>
      </c>
      <c r="O106" s="2" t="str">
        <f t="shared" si="9"/>
        <v>406</v>
      </c>
      <c r="P106" s="2" t="str">
        <f t="shared" si="10"/>
        <v>219</v>
      </c>
      <c r="Q106" s="2" t="str">
        <f t="shared" si="11"/>
        <v>1806</v>
      </c>
      <c r="R106" s="2" t="str">
        <f t="shared" si="12"/>
        <v>0</v>
      </c>
      <c r="S106" s="2" t="str">
        <f t="shared" si="13"/>
        <v>2177</v>
      </c>
    </row>
    <row r="107" spans="1:19" x14ac:dyDescent="0.25">
      <c r="A107" t="s">
        <v>1021</v>
      </c>
      <c r="B107" t="s">
        <v>1022</v>
      </c>
      <c r="C107">
        <v>988</v>
      </c>
      <c r="D107">
        <v>710</v>
      </c>
      <c r="E107">
        <v>278</v>
      </c>
      <c r="F107" t="s">
        <v>1023</v>
      </c>
      <c r="G107" t="s">
        <v>1024</v>
      </c>
      <c r="H107">
        <v>0</v>
      </c>
      <c r="I107">
        <v>933</v>
      </c>
      <c r="J107" t="s">
        <v>1025</v>
      </c>
      <c r="M107" t="str">
        <f t="shared" si="7"/>
        <v>1130</v>
      </c>
      <c r="N107" t="str">
        <f t="shared" si="8"/>
        <v>Strand</v>
      </c>
      <c r="O107" s="2" t="str">
        <f t="shared" si="9"/>
        <v>710</v>
      </c>
      <c r="P107" s="2" t="str">
        <f t="shared" si="10"/>
        <v>278</v>
      </c>
      <c r="Q107" s="2" t="str">
        <f t="shared" si="11"/>
        <v>1588</v>
      </c>
      <c r="R107" s="2" t="str">
        <f t="shared" si="12"/>
        <v>933</v>
      </c>
      <c r="S107" s="2" t="str">
        <f t="shared" si="13"/>
        <v>42447</v>
      </c>
    </row>
    <row r="108" spans="1:19" x14ac:dyDescent="0.25">
      <c r="A108" t="s">
        <v>1026</v>
      </c>
      <c r="B108" t="s">
        <v>1027</v>
      </c>
      <c r="C108" t="s">
        <v>723</v>
      </c>
      <c r="D108">
        <v>941</v>
      </c>
      <c r="E108">
        <v>71</v>
      </c>
      <c r="F108" t="s">
        <v>1028</v>
      </c>
      <c r="G108" t="s">
        <v>1029</v>
      </c>
      <c r="H108">
        <v>0</v>
      </c>
      <c r="I108">
        <v>0</v>
      </c>
      <c r="J108" t="s">
        <v>1030</v>
      </c>
      <c r="M108" t="str">
        <f t="shared" si="7"/>
        <v>4622</v>
      </c>
      <c r="N108" t="str">
        <f t="shared" si="8"/>
        <v>Kvam</v>
      </c>
      <c r="O108" s="2" t="str">
        <f t="shared" si="9"/>
        <v>941</v>
      </c>
      <c r="P108" s="2" t="str">
        <f t="shared" si="10"/>
        <v>71</v>
      </c>
      <c r="Q108" s="2" t="str">
        <f t="shared" si="11"/>
        <v>1546</v>
      </c>
      <c r="R108" s="2" t="str">
        <f t="shared" si="12"/>
        <v>0</v>
      </c>
      <c r="S108" s="2" t="str">
        <f t="shared" si="13"/>
        <v>15354</v>
      </c>
    </row>
    <row r="109" spans="1:19" x14ac:dyDescent="0.25">
      <c r="A109" t="s">
        <v>1031</v>
      </c>
      <c r="B109" t="s">
        <v>1032</v>
      </c>
      <c r="C109">
        <v>866</v>
      </c>
      <c r="D109">
        <v>665</v>
      </c>
      <c r="E109">
        <v>201</v>
      </c>
      <c r="F109" t="s">
        <v>1033</v>
      </c>
      <c r="G109" t="s">
        <v>1034</v>
      </c>
      <c r="H109">
        <v>350</v>
      </c>
      <c r="I109">
        <v>0</v>
      </c>
      <c r="J109">
        <v>0</v>
      </c>
      <c r="M109" t="str">
        <f t="shared" si="7"/>
        <v>3429</v>
      </c>
      <c r="N109" t="str">
        <f t="shared" si="8"/>
        <v>Folldal</v>
      </c>
      <c r="O109" s="2" t="str">
        <f t="shared" si="9"/>
        <v>665</v>
      </c>
      <c r="P109" s="2" t="str">
        <f t="shared" si="10"/>
        <v>201</v>
      </c>
      <c r="Q109" s="2" t="str">
        <f t="shared" si="11"/>
        <v>1682</v>
      </c>
      <c r="R109" s="2" t="str">
        <f t="shared" si="12"/>
        <v>0</v>
      </c>
      <c r="S109" s="2" t="str">
        <f t="shared" si="13"/>
        <v>0</v>
      </c>
    </row>
    <row r="110" spans="1:19" x14ac:dyDescent="0.25">
      <c r="A110" t="s">
        <v>1035</v>
      </c>
      <c r="B110" t="s">
        <v>1036</v>
      </c>
      <c r="C110" t="s">
        <v>1037</v>
      </c>
      <c r="D110">
        <v>916</v>
      </c>
      <c r="E110">
        <v>115</v>
      </c>
      <c r="F110" t="s">
        <v>1038</v>
      </c>
      <c r="G110" t="s">
        <v>1039</v>
      </c>
      <c r="H110" t="s">
        <v>1040</v>
      </c>
      <c r="I110">
        <v>64</v>
      </c>
      <c r="J110">
        <v>140</v>
      </c>
      <c r="M110" t="str">
        <f t="shared" si="7"/>
        <v>5422</v>
      </c>
      <c r="N110" t="str">
        <f t="shared" si="8"/>
        <v>Balsfjord</v>
      </c>
      <c r="O110" s="2" t="str">
        <f t="shared" si="9"/>
        <v>916</v>
      </c>
      <c r="P110" s="2" t="str">
        <f t="shared" si="10"/>
        <v>115</v>
      </c>
      <c r="Q110" s="2" t="str">
        <f t="shared" si="11"/>
        <v>1510</v>
      </c>
      <c r="R110" s="2" t="str">
        <f t="shared" si="12"/>
        <v>64</v>
      </c>
      <c r="S110" s="2" t="str">
        <f t="shared" si="13"/>
        <v>140</v>
      </c>
    </row>
    <row r="111" spans="1:19" x14ac:dyDescent="0.25">
      <c r="A111" t="s">
        <v>1041</v>
      </c>
      <c r="B111" t="s">
        <v>1042</v>
      </c>
      <c r="C111">
        <v>918</v>
      </c>
      <c r="D111">
        <v>738</v>
      </c>
      <c r="E111">
        <v>180</v>
      </c>
      <c r="F111" t="s">
        <v>747</v>
      </c>
      <c r="G111" t="s">
        <v>1043</v>
      </c>
      <c r="H111">
        <v>0</v>
      </c>
      <c r="I111">
        <v>409</v>
      </c>
      <c r="J111">
        <v>46</v>
      </c>
      <c r="M111" t="str">
        <f t="shared" si="7"/>
        <v>1832</v>
      </c>
      <c r="N111" t="str">
        <f t="shared" si="8"/>
        <v>Hemnes</v>
      </c>
      <c r="O111" s="2" t="str">
        <f t="shared" si="9"/>
        <v>738</v>
      </c>
      <c r="P111" s="2" t="str">
        <f t="shared" si="10"/>
        <v>180</v>
      </c>
      <c r="Q111" s="2" t="str">
        <f t="shared" si="11"/>
        <v>1608</v>
      </c>
      <c r="R111" s="2" t="str">
        <f t="shared" si="12"/>
        <v>409</v>
      </c>
      <c r="S111" s="2" t="str">
        <f t="shared" si="13"/>
        <v>46</v>
      </c>
    </row>
    <row r="112" spans="1:19" x14ac:dyDescent="0.25">
      <c r="A112" t="s">
        <v>1044</v>
      </c>
      <c r="B112" t="s">
        <v>1045</v>
      </c>
      <c r="C112">
        <v>875</v>
      </c>
      <c r="D112">
        <v>603</v>
      </c>
      <c r="E112">
        <v>272</v>
      </c>
      <c r="F112" t="s">
        <v>1046</v>
      </c>
      <c r="G112" t="s">
        <v>1047</v>
      </c>
      <c r="H112">
        <v>0</v>
      </c>
      <c r="I112">
        <v>0</v>
      </c>
      <c r="J112">
        <v>0</v>
      </c>
      <c r="M112" t="str">
        <f t="shared" si="7"/>
        <v>1827</v>
      </c>
      <c r="N112" t="str">
        <f t="shared" si="8"/>
        <v>Dønna</v>
      </c>
      <c r="O112" s="2" t="str">
        <f t="shared" si="9"/>
        <v>603</v>
      </c>
      <c r="P112" s="2" t="str">
        <f t="shared" si="10"/>
        <v>272</v>
      </c>
      <c r="Q112" s="2" t="str">
        <f t="shared" si="11"/>
        <v>1640</v>
      </c>
      <c r="R112" s="2" t="str">
        <f t="shared" si="12"/>
        <v>0</v>
      </c>
      <c r="S112" s="2" t="str">
        <f t="shared" si="13"/>
        <v>0</v>
      </c>
    </row>
    <row r="113" spans="1:19" x14ac:dyDescent="0.25">
      <c r="A113" t="s">
        <v>1048</v>
      </c>
      <c r="B113" t="s">
        <v>1049</v>
      </c>
      <c r="C113" t="s">
        <v>1050</v>
      </c>
      <c r="D113">
        <v>825</v>
      </c>
      <c r="E113">
        <v>283</v>
      </c>
      <c r="F113" t="s">
        <v>1051</v>
      </c>
      <c r="G113" t="s">
        <v>1052</v>
      </c>
      <c r="H113">
        <v>0</v>
      </c>
      <c r="I113">
        <v>21</v>
      </c>
      <c r="J113">
        <v>162</v>
      </c>
      <c r="M113" t="str">
        <f t="shared" si="7"/>
        <v>4644</v>
      </c>
      <c r="N113" t="str">
        <f t="shared" si="8"/>
        <v>Luster</v>
      </c>
      <c r="O113" s="2" t="str">
        <f t="shared" si="9"/>
        <v>825</v>
      </c>
      <c r="P113" s="2" t="str">
        <f t="shared" si="10"/>
        <v>283</v>
      </c>
      <c r="Q113" s="2" t="str">
        <f t="shared" si="11"/>
        <v>1397</v>
      </c>
      <c r="R113" s="2" t="str">
        <f t="shared" si="12"/>
        <v>21</v>
      </c>
      <c r="S113" s="2" t="str">
        <f t="shared" si="13"/>
        <v>162</v>
      </c>
    </row>
    <row r="114" spans="1:19" x14ac:dyDescent="0.25">
      <c r="A114" t="s">
        <v>1053</v>
      </c>
      <c r="B114" t="s">
        <v>1054</v>
      </c>
      <c r="C114">
        <v>953</v>
      </c>
      <c r="D114">
        <v>811</v>
      </c>
      <c r="E114">
        <v>142</v>
      </c>
      <c r="F114" t="s">
        <v>1055</v>
      </c>
      <c r="G114" t="s">
        <v>1056</v>
      </c>
      <c r="H114">
        <v>0</v>
      </c>
      <c r="I114">
        <v>0</v>
      </c>
      <c r="J114">
        <v>45</v>
      </c>
      <c r="M114" t="str">
        <f t="shared" si="7"/>
        <v>1554</v>
      </c>
      <c r="N114" t="str">
        <f t="shared" si="8"/>
        <v>Averøy</v>
      </c>
      <c r="O114" s="2" t="str">
        <f t="shared" si="9"/>
        <v>811</v>
      </c>
      <c r="P114" s="2" t="str">
        <f t="shared" si="10"/>
        <v>142</v>
      </c>
      <c r="Q114" s="2" t="str">
        <f t="shared" si="11"/>
        <v>1545</v>
      </c>
      <c r="R114" s="2" t="str">
        <f t="shared" si="12"/>
        <v>0</v>
      </c>
      <c r="S114" s="2" t="str">
        <f t="shared" si="13"/>
        <v>45</v>
      </c>
    </row>
    <row r="115" spans="1:19" x14ac:dyDescent="0.25">
      <c r="A115" t="s">
        <v>1057</v>
      </c>
      <c r="B115" t="s">
        <v>1058</v>
      </c>
      <c r="C115">
        <v>965</v>
      </c>
      <c r="D115">
        <v>242</v>
      </c>
      <c r="E115">
        <v>723</v>
      </c>
      <c r="F115" t="s">
        <v>1059</v>
      </c>
      <c r="G115">
        <v>610</v>
      </c>
      <c r="H115">
        <v>0</v>
      </c>
      <c r="I115">
        <v>978</v>
      </c>
      <c r="J115" t="s">
        <v>1060</v>
      </c>
      <c r="M115" t="str">
        <f t="shared" si="7"/>
        <v>3034</v>
      </c>
      <c r="N115" t="str">
        <f t="shared" si="8"/>
        <v>Nes</v>
      </c>
      <c r="O115" s="2" t="str">
        <f t="shared" si="9"/>
        <v>242</v>
      </c>
      <c r="P115" s="2" t="str">
        <f t="shared" si="10"/>
        <v>723</v>
      </c>
      <c r="Q115" s="2" t="str">
        <f t="shared" si="11"/>
        <v>1495</v>
      </c>
      <c r="R115" s="2" t="str">
        <f t="shared" si="12"/>
        <v>978</v>
      </c>
      <c r="S115" s="2" t="str">
        <f t="shared" si="13"/>
        <v>2069</v>
      </c>
    </row>
    <row r="116" spans="1:19" x14ac:dyDescent="0.25">
      <c r="A116" t="s">
        <v>1061</v>
      </c>
      <c r="B116" t="s">
        <v>1062</v>
      </c>
      <c r="C116">
        <v>960</v>
      </c>
      <c r="D116">
        <v>763</v>
      </c>
      <c r="E116">
        <v>197</v>
      </c>
      <c r="F116" t="s">
        <v>1063</v>
      </c>
      <c r="G116" t="s">
        <v>1064</v>
      </c>
      <c r="H116">
        <v>0</v>
      </c>
      <c r="I116">
        <v>0</v>
      </c>
      <c r="J116">
        <v>77</v>
      </c>
      <c r="M116" t="str">
        <f t="shared" si="7"/>
        <v>1576</v>
      </c>
      <c r="N116" t="str">
        <f t="shared" si="8"/>
        <v>Aure</v>
      </c>
      <c r="O116" s="2" t="str">
        <f t="shared" si="9"/>
        <v>763</v>
      </c>
      <c r="P116" s="2" t="str">
        <f t="shared" si="10"/>
        <v>197</v>
      </c>
      <c r="Q116" s="2" t="str">
        <f t="shared" si="11"/>
        <v>1482</v>
      </c>
      <c r="R116" s="2" t="str">
        <f t="shared" si="12"/>
        <v>0</v>
      </c>
      <c r="S116" s="2" t="str">
        <f t="shared" si="13"/>
        <v>77</v>
      </c>
    </row>
    <row r="117" spans="1:19" x14ac:dyDescent="0.25">
      <c r="A117" t="s">
        <v>1065</v>
      </c>
      <c r="B117" t="s">
        <v>1066</v>
      </c>
      <c r="C117">
        <v>901</v>
      </c>
      <c r="D117">
        <v>819</v>
      </c>
      <c r="E117">
        <v>82</v>
      </c>
      <c r="F117" t="s">
        <v>1067</v>
      </c>
      <c r="G117" t="s">
        <v>1068</v>
      </c>
      <c r="H117" t="s">
        <v>1069</v>
      </c>
      <c r="I117">
        <v>0</v>
      </c>
      <c r="J117">
        <v>0</v>
      </c>
      <c r="M117" t="str">
        <f t="shared" si="7"/>
        <v>1525</v>
      </c>
      <c r="N117" t="str">
        <f t="shared" si="8"/>
        <v>Stranda</v>
      </c>
      <c r="O117" s="2" t="str">
        <f t="shared" si="9"/>
        <v>819</v>
      </c>
      <c r="P117" s="2" t="str">
        <f t="shared" si="10"/>
        <v>82</v>
      </c>
      <c r="Q117" s="2" t="str">
        <f t="shared" si="11"/>
        <v>1538</v>
      </c>
      <c r="R117" s="2" t="str">
        <f t="shared" si="12"/>
        <v>0</v>
      </c>
      <c r="S117" s="2" t="str">
        <f t="shared" si="13"/>
        <v>0</v>
      </c>
    </row>
    <row r="118" spans="1:19" x14ac:dyDescent="0.25">
      <c r="A118" t="s">
        <v>1070</v>
      </c>
      <c r="B118" t="s">
        <v>561</v>
      </c>
      <c r="C118">
        <v>936</v>
      </c>
      <c r="D118">
        <v>555</v>
      </c>
      <c r="E118">
        <v>381</v>
      </c>
      <c r="F118" t="s">
        <v>1071</v>
      </c>
      <c r="G118" t="s">
        <v>1072</v>
      </c>
      <c r="H118">
        <v>0</v>
      </c>
      <c r="I118">
        <v>865</v>
      </c>
      <c r="J118" t="s">
        <v>1073</v>
      </c>
      <c r="M118" t="str">
        <f t="shared" si="7"/>
        <v>3035</v>
      </c>
      <c r="N118" t="str">
        <f t="shared" si="8"/>
        <v>Eidsvoll</v>
      </c>
      <c r="O118" s="2" t="str">
        <f t="shared" si="9"/>
        <v>555</v>
      </c>
      <c r="P118" s="2" t="str">
        <f t="shared" si="10"/>
        <v>381</v>
      </c>
      <c r="Q118" s="2" t="str">
        <f t="shared" si="11"/>
        <v>1499</v>
      </c>
      <c r="R118" s="2" t="str">
        <f t="shared" si="12"/>
        <v>865</v>
      </c>
      <c r="S118" s="2" t="str">
        <f t="shared" si="13"/>
        <v>15102</v>
      </c>
    </row>
    <row r="119" spans="1:19" x14ac:dyDescent="0.25">
      <c r="A119" t="s">
        <v>1074</v>
      </c>
      <c r="B119" t="s">
        <v>1075</v>
      </c>
      <c r="C119">
        <v>917</v>
      </c>
      <c r="D119">
        <v>296</v>
      </c>
      <c r="E119">
        <v>621</v>
      </c>
      <c r="F119" t="s">
        <v>1076</v>
      </c>
      <c r="G119">
        <v>293</v>
      </c>
      <c r="H119">
        <v>0</v>
      </c>
      <c r="I119">
        <v>0</v>
      </c>
      <c r="J119">
        <v>0</v>
      </c>
      <c r="M119" t="str">
        <f t="shared" si="7"/>
        <v>3802</v>
      </c>
      <c r="N119" t="str">
        <f t="shared" si="8"/>
        <v>Holmestrand</v>
      </c>
      <c r="O119" s="2" t="str">
        <f t="shared" si="9"/>
        <v>296</v>
      </c>
      <c r="P119" s="2" t="str">
        <f t="shared" si="10"/>
        <v>621</v>
      </c>
      <c r="Q119" s="2" t="str">
        <f t="shared" si="11"/>
        <v>1476</v>
      </c>
      <c r="R119" s="2" t="str">
        <f t="shared" si="12"/>
        <v>0</v>
      </c>
      <c r="S119" s="2" t="str">
        <f t="shared" si="13"/>
        <v>0</v>
      </c>
    </row>
    <row r="120" spans="1:19" x14ac:dyDescent="0.25">
      <c r="A120" t="s">
        <v>1077</v>
      </c>
      <c r="B120" t="s">
        <v>1078</v>
      </c>
      <c r="C120">
        <v>794</v>
      </c>
      <c r="D120">
        <v>752</v>
      </c>
      <c r="E120">
        <v>42</v>
      </c>
      <c r="F120" t="s">
        <v>1079</v>
      </c>
      <c r="G120" t="s">
        <v>414</v>
      </c>
      <c r="H120">
        <v>0</v>
      </c>
      <c r="I120">
        <v>0</v>
      </c>
      <c r="J120" t="s">
        <v>1080</v>
      </c>
      <c r="M120" t="str">
        <f t="shared" si="7"/>
        <v>4645</v>
      </c>
      <c r="N120" t="str">
        <f t="shared" si="8"/>
        <v>Askvoll</v>
      </c>
      <c r="O120" s="2" t="str">
        <f t="shared" si="9"/>
        <v>752</v>
      </c>
      <c r="P120" s="2" t="str">
        <f t="shared" si="10"/>
        <v>42</v>
      </c>
      <c r="Q120" s="2" t="str">
        <f t="shared" si="11"/>
        <v>1585</v>
      </c>
      <c r="R120" s="2" t="str">
        <f t="shared" si="12"/>
        <v>0</v>
      </c>
      <c r="S120" s="2" t="str">
        <f t="shared" si="13"/>
        <v>7687</v>
      </c>
    </row>
    <row r="121" spans="1:19" x14ac:dyDescent="0.25">
      <c r="A121" t="s">
        <v>1081</v>
      </c>
      <c r="B121" t="s">
        <v>1082</v>
      </c>
      <c r="C121">
        <v>886</v>
      </c>
      <c r="D121">
        <v>106</v>
      </c>
      <c r="E121">
        <v>780</v>
      </c>
      <c r="F121" t="s">
        <v>1083</v>
      </c>
      <c r="G121" t="s">
        <v>1084</v>
      </c>
      <c r="H121">
        <v>0</v>
      </c>
      <c r="I121">
        <v>220</v>
      </c>
      <c r="J121" t="s">
        <v>1085</v>
      </c>
      <c r="M121" t="str">
        <f t="shared" si="7"/>
        <v>3007</v>
      </c>
      <c r="N121" t="str">
        <f t="shared" si="8"/>
        <v>Ringerike</v>
      </c>
      <c r="O121" s="2" t="str">
        <f t="shared" si="9"/>
        <v>106</v>
      </c>
      <c r="P121" s="2" t="str">
        <f t="shared" si="10"/>
        <v>780</v>
      </c>
      <c r="Q121" s="2" t="str">
        <f t="shared" si="11"/>
        <v>1460</v>
      </c>
      <c r="R121" s="2" t="str">
        <f t="shared" si="12"/>
        <v>220</v>
      </c>
      <c r="S121" s="2" t="str">
        <f t="shared" si="13"/>
        <v>60213</v>
      </c>
    </row>
    <row r="122" spans="1:19" x14ac:dyDescent="0.25">
      <c r="A122" t="s">
        <v>1086</v>
      </c>
      <c r="B122" t="s">
        <v>1087</v>
      </c>
      <c r="C122">
        <v>799</v>
      </c>
      <c r="D122">
        <v>696</v>
      </c>
      <c r="E122">
        <v>103</v>
      </c>
      <c r="F122" t="s">
        <v>1088</v>
      </c>
      <c r="G122">
        <v>948</v>
      </c>
      <c r="H122">
        <v>0</v>
      </c>
      <c r="I122">
        <v>359</v>
      </c>
      <c r="J122" t="s">
        <v>1089</v>
      </c>
      <c r="M122" t="str">
        <f t="shared" si="7"/>
        <v>1127</v>
      </c>
      <c r="N122" t="str">
        <f t="shared" si="8"/>
        <v>Randaberg</v>
      </c>
      <c r="O122" s="2" t="str">
        <f t="shared" si="9"/>
        <v>696</v>
      </c>
      <c r="P122" s="2" t="str">
        <f t="shared" si="10"/>
        <v>103</v>
      </c>
      <c r="Q122" s="2" t="str">
        <f t="shared" si="11"/>
        <v>1542</v>
      </c>
      <c r="R122" s="2" t="str">
        <f t="shared" si="12"/>
        <v>359</v>
      </c>
      <c r="S122" s="2" t="str">
        <f t="shared" si="13"/>
        <v>24380</v>
      </c>
    </row>
    <row r="123" spans="1:19" x14ac:dyDescent="0.25">
      <c r="A123" t="s">
        <v>1090</v>
      </c>
      <c r="B123" t="s">
        <v>1091</v>
      </c>
      <c r="C123">
        <v>965</v>
      </c>
      <c r="D123">
        <v>768</v>
      </c>
      <c r="E123">
        <v>197</v>
      </c>
      <c r="F123" t="s">
        <v>1092</v>
      </c>
      <c r="G123" t="s">
        <v>1093</v>
      </c>
      <c r="H123">
        <v>0</v>
      </c>
      <c r="I123">
        <v>0</v>
      </c>
      <c r="J123" t="s">
        <v>1094</v>
      </c>
      <c r="M123" t="str">
        <f t="shared" si="7"/>
        <v>3041</v>
      </c>
      <c r="N123" t="str">
        <f t="shared" si="8"/>
        <v>Gol</v>
      </c>
      <c r="O123" s="2" t="str">
        <f t="shared" si="9"/>
        <v>768</v>
      </c>
      <c r="P123" s="2" t="str">
        <f t="shared" si="10"/>
        <v>197</v>
      </c>
      <c r="Q123" s="2" t="str">
        <f t="shared" si="11"/>
        <v>1354</v>
      </c>
      <c r="R123" s="2" t="str">
        <f t="shared" si="12"/>
        <v>0</v>
      </c>
      <c r="S123" s="2" t="str">
        <f t="shared" si="13"/>
        <v>13007</v>
      </c>
    </row>
    <row r="124" spans="1:19" x14ac:dyDescent="0.25">
      <c r="A124" t="s">
        <v>1095</v>
      </c>
      <c r="B124" t="s">
        <v>1096</v>
      </c>
      <c r="C124">
        <v>816</v>
      </c>
      <c r="D124">
        <v>676</v>
      </c>
      <c r="E124">
        <v>140</v>
      </c>
      <c r="F124" t="s">
        <v>1097</v>
      </c>
      <c r="G124" t="s">
        <v>1098</v>
      </c>
      <c r="H124">
        <v>0</v>
      </c>
      <c r="I124">
        <v>0</v>
      </c>
      <c r="J124" t="s">
        <v>1099</v>
      </c>
      <c r="M124" t="str">
        <f t="shared" si="7"/>
        <v>4635</v>
      </c>
      <c r="N124" t="str">
        <f t="shared" si="8"/>
        <v>Gulen</v>
      </c>
      <c r="O124" s="2" t="str">
        <f t="shared" si="9"/>
        <v>676</v>
      </c>
      <c r="P124" s="2" t="str">
        <f t="shared" si="10"/>
        <v>140</v>
      </c>
      <c r="Q124" s="2" t="str">
        <f t="shared" si="11"/>
        <v>1471</v>
      </c>
      <c r="R124" s="2" t="str">
        <f t="shared" si="12"/>
        <v>0</v>
      </c>
      <c r="S124" s="2" t="str">
        <f t="shared" si="13"/>
        <v>11783</v>
      </c>
    </row>
    <row r="125" spans="1:19" x14ac:dyDescent="0.25">
      <c r="A125" t="s">
        <v>1100</v>
      </c>
      <c r="B125" t="s">
        <v>787</v>
      </c>
      <c r="C125">
        <v>869</v>
      </c>
      <c r="D125">
        <v>434</v>
      </c>
      <c r="E125">
        <v>435</v>
      </c>
      <c r="F125" t="s">
        <v>686</v>
      </c>
      <c r="G125">
        <v>847</v>
      </c>
      <c r="H125">
        <v>0</v>
      </c>
      <c r="I125">
        <v>0</v>
      </c>
      <c r="J125" t="s">
        <v>1101</v>
      </c>
      <c r="M125" t="str">
        <f t="shared" si="7"/>
        <v>4203</v>
      </c>
      <c r="N125" t="str">
        <f t="shared" si="8"/>
        <v>Arendal</v>
      </c>
      <c r="O125" s="2" t="str">
        <f t="shared" si="9"/>
        <v>434</v>
      </c>
      <c r="P125" s="2" t="str">
        <f t="shared" si="10"/>
        <v>435</v>
      </c>
      <c r="Q125" s="2" t="str">
        <f t="shared" si="11"/>
        <v>1413</v>
      </c>
      <c r="R125" s="2" t="str">
        <f t="shared" si="12"/>
        <v>0</v>
      </c>
      <c r="S125" s="2" t="str">
        <f t="shared" si="13"/>
        <v>30109</v>
      </c>
    </row>
    <row r="126" spans="1:19" x14ac:dyDescent="0.25">
      <c r="A126" t="s">
        <v>1102</v>
      </c>
      <c r="B126" t="s">
        <v>1103</v>
      </c>
      <c r="C126">
        <v>907</v>
      </c>
      <c r="D126">
        <v>742</v>
      </c>
      <c r="E126">
        <v>165</v>
      </c>
      <c r="F126" t="s">
        <v>1104</v>
      </c>
      <c r="G126" t="s">
        <v>640</v>
      </c>
      <c r="H126">
        <v>0</v>
      </c>
      <c r="I126">
        <v>68</v>
      </c>
      <c r="J126" t="s">
        <v>1105</v>
      </c>
      <c r="M126" t="str">
        <f t="shared" si="7"/>
        <v>5001</v>
      </c>
      <c r="N126" t="str">
        <f t="shared" si="8"/>
        <v>Trondheim</v>
      </c>
      <c r="O126" s="2" t="str">
        <f t="shared" si="9"/>
        <v>742</v>
      </c>
      <c r="P126" s="2" t="str">
        <f t="shared" si="10"/>
        <v>165</v>
      </c>
      <c r="Q126" s="2" t="str">
        <f t="shared" si="11"/>
        <v>1369</v>
      </c>
      <c r="R126" s="2" t="str">
        <f t="shared" si="12"/>
        <v>68</v>
      </c>
      <c r="S126" s="2" t="str">
        <f t="shared" si="13"/>
        <v>46196</v>
      </c>
    </row>
    <row r="127" spans="1:19" x14ac:dyDescent="0.25">
      <c r="A127" t="s">
        <v>1106</v>
      </c>
      <c r="B127" t="s">
        <v>1107</v>
      </c>
      <c r="C127">
        <v>747</v>
      </c>
      <c r="D127">
        <v>571</v>
      </c>
      <c r="E127">
        <v>176</v>
      </c>
      <c r="F127" t="s">
        <v>1038</v>
      </c>
      <c r="G127" t="s">
        <v>1108</v>
      </c>
      <c r="H127">
        <v>254</v>
      </c>
      <c r="I127">
        <v>0</v>
      </c>
      <c r="J127" t="s">
        <v>1109</v>
      </c>
      <c r="M127" t="str">
        <f t="shared" si="7"/>
        <v>1511</v>
      </c>
      <c r="N127" t="str">
        <f t="shared" si="8"/>
        <v>Vanylven</v>
      </c>
      <c r="O127" s="2" t="str">
        <f t="shared" si="9"/>
        <v>571</v>
      </c>
      <c r="P127" s="2" t="str">
        <f t="shared" si="10"/>
        <v>176</v>
      </c>
      <c r="Q127" s="2" t="str">
        <f t="shared" si="11"/>
        <v>1510</v>
      </c>
      <c r="R127" s="2" t="str">
        <f t="shared" si="12"/>
        <v>0</v>
      </c>
      <c r="S127" s="2" t="str">
        <f t="shared" si="13"/>
        <v>37367</v>
      </c>
    </row>
    <row r="128" spans="1:19" x14ac:dyDescent="0.25">
      <c r="A128" t="s">
        <v>1110</v>
      </c>
      <c r="B128" t="s">
        <v>816</v>
      </c>
      <c r="C128">
        <v>726</v>
      </c>
      <c r="D128">
        <v>444</v>
      </c>
      <c r="E128">
        <v>282</v>
      </c>
      <c r="F128" t="s">
        <v>1111</v>
      </c>
      <c r="G128" t="s">
        <v>1112</v>
      </c>
      <c r="H128">
        <v>289</v>
      </c>
      <c r="I128">
        <v>0</v>
      </c>
      <c r="J128">
        <v>71</v>
      </c>
      <c r="M128" t="str">
        <f t="shared" si="7"/>
        <v>4630</v>
      </c>
      <c r="N128" t="str">
        <f t="shared" si="8"/>
        <v>Osterøy</v>
      </c>
      <c r="O128" s="2" t="str">
        <f t="shared" si="9"/>
        <v>444</v>
      </c>
      <c r="P128" s="2" t="str">
        <f t="shared" si="10"/>
        <v>282</v>
      </c>
      <c r="Q128" s="2" t="str">
        <f t="shared" si="11"/>
        <v>1522</v>
      </c>
      <c r="R128" s="2" t="str">
        <f t="shared" si="12"/>
        <v>0</v>
      </c>
      <c r="S128" s="2" t="str">
        <f t="shared" si="13"/>
        <v>71</v>
      </c>
    </row>
    <row r="129" spans="1:19" x14ac:dyDescent="0.25">
      <c r="A129" t="s">
        <v>1113</v>
      </c>
      <c r="B129" t="s">
        <v>1114</v>
      </c>
      <c r="C129">
        <v>808</v>
      </c>
      <c r="D129">
        <v>699</v>
      </c>
      <c r="E129">
        <v>109</v>
      </c>
      <c r="F129" t="s">
        <v>795</v>
      </c>
      <c r="G129" t="s">
        <v>1115</v>
      </c>
      <c r="H129">
        <v>0</v>
      </c>
      <c r="I129">
        <v>425</v>
      </c>
      <c r="J129">
        <v>0</v>
      </c>
      <c r="M129" t="str">
        <f t="shared" si="7"/>
        <v>5045</v>
      </c>
      <c r="N129" t="str">
        <f t="shared" si="8"/>
        <v>Grong</v>
      </c>
      <c r="O129" s="2" t="str">
        <f t="shared" si="9"/>
        <v>699</v>
      </c>
      <c r="P129" s="2" t="str">
        <f t="shared" si="10"/>
        <v>109</v>
      </c>
      <c r="Q129" s="2" t="str">
        <f t="shared" si="11"/>
        <v>1432</v>
      </c>
      <c r="R129" s="2" t="str">
        <f t="shared" si="12"/>
        <v>425</v>
      </c>
      <c r="S129" s="2" t="str">
        <f t="shared" si="13"/>
        <v>0</v>
      </c>
    </row>
    <row r="130" spans="1:19" x14ac:dyDescent="0.25">
      <c r="A130" t="s">
        <v>1116</v>
      </c>
      <c r="B130" t="s">
        <v>1117</v>
      </c>
      <c r="C130">
        <v>771</v>
      </c>
      <c r="D130">
        <v>642</v>
      </c>
      <c r="E130">
        <v>129</v>
      </c>
      <c r="F130" t="s">
        <v>1118</v>
      </c>
      <c r="G130" t="s">
        <v>1020</v>
      </c>
      <c r="H130">
        <v>0</v>
      </c>
      <c r="I130">
        <v>0</v>
      </c>
      <c r="J130">
        <v>66</v>
      </c>
      <c r="M130" t="str">
        <f t="shared" si="7"/>
        <v>1848</v>
      </c>
      <c r="N130" t="str">
        <f t="shared" si="8"/>
        <v>Steigen</v>
      </c>
      <c r="O130" s="2" t="str">
        <f t="shared" si="9"/>
        <v>642</v>
      </c>
      <c r="P130" s="2" t="str">
        <f t="shared" si="10"/>
        <v>129</v>
      </c>
      <c r="Q130" s="2" t="str">
        <f t="shared" si="11"/>
        <v>1437</v>
      </c>
      <c r="R130" s="2" t="str">
        <f t="shared" si="12"/>
        <v>0</v>
      </c>
      <c r="S130" s="2" t="str">
        <f t="shared" si="13"/>
        <v>66</v>
      </c>
    </row>
    <row r="131" spans="1:19" x14ac:dyDescent="0.25">
      <c r="A131" t="s">
        <v>1119</v>
      </c>
      <c r="B131" t="s">
        <v>1120</v>
      </c>
      <c r="C131">
        <v>819</v>
      </c>
      <c r="D131">
        <v>630</v>
      </c>
      <c r="E131">
        <v>189</v>
      </c>
      <c r="F131" t="s">
        <v>1121</v>
      </c>
      <c r="G131" t="s">
        <v>1122</v>
      </c>
      <c r="H131">
        <v>0</v>
      </c>
      <c r="I131">
        <v>0</v>
      </c>
      <c r="J131" t="s">
        <v>1123</v>
      </c>
      <c r="M131" t="str">
        <f t="shared" ref="M131:M194" si="14">LEFT(A131,4)</f>
        <v>1563</v>
      </c>
      <c r="N131" t="str">
        <f t="shared" ref="N131:N194" si="15">RIGHT(A131,(LEN(A131)-5))</f>
        <v>Sunndal</v>
      </c>
      <c r="O131" s="2" t="str">
        <f t="shared" ref="O131:O194" si="16">SUBSTITUTE(D131," ","")</f>
        <v>630</v>
      </c>
      <c r="P131" s="2" t="str">
        <f t="shared" ref="P131:P194" si="17">SUBSTITUTE(E131," ","")</f>
        <v>189</v>
      </c>
      <c r="Q131" s="2" t="str">
        <f t="shared" ref="Q131:Q194" si="18">SUBSTITUTE(F131," ","")</f>
        <v>1382</v>
      </c>
      <c r="R131" s="2" t="str">
        <f t="shared" ref="R131:R194" si="19">SUBSTITUTE(I131," ","")</f>
        <v>0</v>
      </c>
      <c r="S131" s="2" t="str">
        <f t="shared" ref="S131:S194" si="20">SUBSTITUTE(J131," ","")</f>
        <v>22140</v>
      </c>
    </row>
    <row r="132" spans="1:19" x14ac:dyDescent="0.25">
      <c r="A132" t="s">
        <v>1124</v>
      </c>
      <c r="B132" t="s">
        <v>1125</v>
      </c>
      <c r="C132">
        <v>847</v>
      </c>
      <c r="D132">
        <v>713</v>
      </c>
      <c r="E132">
        <v>134</v>
      </c>
      <c r="F132" t="s">
        <v>1126</v>
      </c>
      <c r="G132" t="s">
        <v>1127</v>
      </c>
      <c r="H132">
        <v>0</v>
      </c>
      <c r="I132">
        <v>0</v>
      </c>
      <c r="J132">
        <v>87</v>
      </c>
      <c r="M132" t="str">
        <f t="shared" si="14"/>
        <v>3042</v>
      </c>
      <c r="N132" t="str">
        <f t="shared" si="15"/>
        <v>Hemsedal</v>
      </c>
      <c r="O132" s="2" t="str">
        <f t="shared" si="16"/>
        <v>713</v>
      </c>
      <c r="P132" s="2" t="str">
        <f t="shared" si="17"/>
        <v>134</v>
      </c>
      <c r="Q132" s="2" t="str">
        <f t="shared" si="18"/>
        <v>1331</v>
      </c>
      <c r="R132" s="2" t="str">
        <f t="shared" si="19"/>
        <v>0</v>
      </c>
      <c r="S132" s="2" t="str">
        <f t="shared" si="20"/>
        <v>87</v>
      </c>
    </row>
    <row r="133" spans="1:19" x14ac:dyDescent="0.25">
      <c r="A133" t="s">
        <v>1128</v>
      </c>
      <c r="B133" t="s">
        <v>1129</v>
      </c>
      <c r="C133">
        <v>876</v>
      </c>
      <c r="D133">
        <v>624</v>
      </c>
      <c r="E133">
        <v>252</v>
      </c>
      <c r="F133" t="s">
        <v>1130</v>
      </c>
      <c r="G133" t="s">
        <v>1131</v>
      </c>
      <c r="H133">
        <v>324</v>
      </c>
      <c r="I133">
        <v>0</v>
      </c>
      <c r="J133">
        <v>48</v>
      </c>
      <c r="M133" t="str">
        <f t="shared" si="14"/>
        <v>4640</v>
      </c>
      <c r="N133" t="str">
        <f t="shared" si="15"/>
        <v>Sogndal</v>
      </c>
      <c r="O133" s="2" t="str">
        <f t="shared" si="16"/>
        <v>624</v>
      </c>
      <c r="P133" s="2" t="str">
        <f t="shared" si="17"/>
        <v>252</v>
      </c>
      <c r="Q133" s="2" t="str">
        <f t="shared" si="18"/>
        <v>1298</v>
      </c>
      <c r="R133" s="2" t="str">
        <f t="shared" si="19"/>
        <v>0</v>
      </c>
      <c r="S133" s="2" t="str">
        <f t="shared" si="20"/>
        <v>48</v>
      </c>
    </row>
    <row r="134" spans="1:19" x14ac:dyDescent="0.25">
      <c r="A134" t="s">
        <v>1132</v>
      </c>
      <c r="B134" t="s">
        <v>1133</v>
      </c>
      <c r="C134">
        <v>817</v>
      </c>
      <c r="D134">
        <v>618</v>
      </c>
      <c r="E134">
        <v>199</v>
      </c>
      <c r="F134" t="s">
        <v>380</v>
      </c>
      <c r="G134" t="s">
        <v>1134</v>
      </c>
      <c r="H134">
        <v>0</v>
      </c>
      <c r="I134">
        <v>0</v>
      </c>
      <c r="J134">
        <v>113</v>
      </c>
      <c r="M134" t="str">
        <f t="shared" si="14"/>
        <v>5418</v>
      </c>
      <c r="N134" t="str">
        <f t="shared" si="15"/>
        <v>Målselv</v>
      </c>
      <c r="O134" s="2" t="str">
        <f t="shared" si="16"/>
        <v>618</v>
      </c>
      <c r="P134" s="2" t="str">
        <f t="shared" si="17"/>
        <v>199</v>
      </c>
      <c r="Q134" s="2" t="str">
        <f t="shared" si="18"/>
        <v>1329</v>
      </c>
      <c r="R134" s="2" t="str">
        <f t="shared" si="19"/>
        <v>0</v>
      </c>
      <c r="S134" s="2" t="str">
        <f t="shared" si="20"/>
        <v>113</v>
      </c>
    </row>
    <row r="135" spans="1:19" x14ac:dyDescent="0.25">
      <c r="A135" t="s">
        <v>1135</v>
      </c>
      <c r="B135" t="s">
        <v>1136</v>
      </c>
      <c r="C135">
        <v>782</v>
      </c>
      <c r="D135">
        <v>441</v>
      </c>
      <c r="E135">
        <v>341</v>
      </c>
      <c r="F135" t="s">
        <v>856</v>
      </c>
      <c r="G135" t="s">
        <v>1137</v>
      </c>
      <c r="H135">
        <v>0</v>
      </c>
      <c r="I135">
        <v>0</v>
      </c>
      <c r="J135">
        <v>0</v>
      </c>
      <c r="M135" t="str">
        <f t="shared" si="14"/>
        <v>3449</v>
      </c>
      <c r="N135" t="str">
        <f t="shared" si="15"/>
        <v>Sør-Aurdal</v>
      </c>
      <c r="O135" s="2" t="str">
        <f t="shared" si="16"/>
        <v>441</v>
      </c>
      <c r="P135" s="2" t="str">
        <f t="shared" si="17"/>
        <v>341</v>
      </c>
      <c r="Q135" s="2" t="str">
        <f t="shared" si="18"/>
        <v>1356</v>
      </c>
      <c r="R135" s="2" t="str">
        <f t="shared" si="19"/>
        <v>0</v>
      </c>
      <c r="S135" s="2" t="str">
        <f t="shared" si="20"/>
        <v>0</v>
      </c>
    </row>
    <row r="136" spans="1:19" x14ac:dyDescent="0.25">
      <c r="A136" t="s">
        <v>1138</v>
      </c>
      <c r="B136" t="s">
        <v>1139</v>
      </c>
      <c r="C136">
        <v>750</v>
      </c>
      <c r="D136">
        <v>503</v>
      </c>
      <c r="E136">
        <v>247</v>
      </c>
      <c r="F136" t="s">
        <v>1140</v>
      </c>
      <c r="G136" t="s">
        <v>1141</v>
      </c>
      <c r="H136">
        <v>0</v>
      </c>
      <c r="I136">
        <v>0</v>
      </c>
      <c r="J136" t="s">
        <v>1142</v>
      </c>
      <c r="M136" t="str">
        <f t="shared" si="14"/>
        <v>1870</v>
      </c>
      <c r="N136" t="str">
        <f t="shared" si="15"/>
        <v>Sortland</v>
      </c>
      <c r="O136" s="2" t="str">
        <f t="shared" si="16"/>
        <v>503</v>
      </c>
      <c r="P136" s="2" t="str">
        <f t="shared" si="17"/>
        <v>247</v>
      </c>
      <c r="Q136" s="2" t="str">
        <f t="shared" si="18"/>
        <v>1367</v>
      </c>
      <c r="R136" s="2" t="str">
        <f t="shared" si="19"/>
        <v>0</v>
      </c>
      <c r="S136" s="2" t="str">
        <f t="shared" si="20"/>
        <v>1583</v>
      </c>
    </row>
    <row r="137" spans="1:19" x14ac:dyDescent="0.25">
      <c r="A137" t="s">
        <v>1143</v>
      </c>
      <c r="B137" t="s">
        <v>1144</v>
      </c>
      <c r="C137">
        <v>791</v>
      </c>
      <c r="D137">
        <v>314</v>
      </c>
      <c r="E137">
        <v>477</v>
      </c>
      <c r="F137" t="s">
        <v>1145</v>
      </c>
      <c r="G137" t="s">
        <v>1146</v>
      </c>
      <c r="H137">
        <v>0</v>
      </c>
      <c r="I137">
        <v>0</v>
      </c>
      <c r="J137" t="s">
        <v>1147</v>
      </c>
      <c r="M137" t="str">
        <f t="shared" si="14"/>
        <v>3048</v>
      </c>
      <c r="N137" t="str">
        <f t="shared" si="15"/>
        <v>Øvre Eiker</v>
      </c>
      <c r="O137" s="2" t="str">
        <f t="shared" si="16"/>
        <v>314</v>
      </c>
      <c r="P137" s="2" t="str">
        <f t="shared" si="17"/>
        <v>477</v>
      </c>
      <c r="Q137" s="2" t="str">
        <f t="shared" si="18"/>
        <v>1245</v>
      </c>
      <c r="R137" s="2" t="str">
        <f t="shared" si="19"/>
        <v>0</v>
      </c>
      <c r="S137" s="2" t="str">
        <f t="shared" si="20"/>
        <v>8615</v>
      </c>
    </row>
    <row r="138" spans="1:19" x14ac:dyDescent="0.25">
      <c r="A138" t="s">
        <v>1148</v>
      </c>
      <c r="B138" t="s">
        <v>1149</v>
      </c>
      <c r="C138">
        <v>741</v>
      </c>
      <c r="D138">
        <v>446</v>
      </c>
      <c r="E138">
        <v>295</v>
      </c>
      <c r="F138" t="s">
        <v>1150</v>
      </c>
      <c r="G138" t="s">
        <v>1151</v>
      </c>
      <c r="H138">
        <v>0</v>
      </c>
      <c r="I138">
        <v>0</v>
      </c>
      <c r="J138" t="s">
        <v>1152</v>
      </c>
      <c r="M138" t="str">
        <f t="shared" si="14"/>
        <v>3424</v>
      </c>
      <c r="N138" t="str">
        <f t="shared" si="15"/>
        <v>Rendalen</v>
      </c>
      <c r="O138" s="2" t="str">
        <f t="shared" si="16"/>
        <v>446</v>
      </c>
      <c r="P138" s="2" t="str">
        <f t="shared" si="17"/>
        <v>295</v>
      </c>
      <c r="Q138" s="2" t="str">
        <f t="shared" si="18"/>
        <v>1289</v>
      </c>
      <c r="R138" s="2" t="str">
        <f t="shared" si="19"/>
        <v>0</v>
      </c>
      <c r="S138" s="2" t="str">
        <f t="shared" si="20"/>
        <v>7515</v>
      </c>
    </row>
    <row r="139" spans="1:19" x14ac:dyDescent="0.25">
      <c r="A139" t="s">
        <v>1153</v>
      </c>
      <c r="B139" t="s">
        <v>1149</v>
      </c>
      <c r="C139">
        <v>641</v>
      </c>
      <c r="D139">
        <v>529</v>
      </c>
      <c r="E139">
        <v>112</v>
      </c>
      <c r="F139" t="s">
        <v>1154</v>
      </c>
      <c r="G139">
        <v>434</v>
      </c>
      <c r="H139">
        <v>0</v>
      </c>
      <c r="I139">
        <v>230</v>
      </c>
      <c r="J139" t="s">
        <v>1155</v>
      </c>
      <c r="M139" t="str">
        <f t="shared" si="14"/>
        <v>3033</v>
      </c>
      <c r="N139" t="str">
        <f t="shared" si="15"/>
        <v>Ullensaker</v>
      </c>
      <c r="O139" s="2" t="str">
        <f t="shared" si="16"/>
        <v>529</v>
      </c>
      <c r="P139" s="2" t="str">
        <f t="shared" si="17"/>
        <v>112</v>
      </c>
      <c r="Q139" s="2" t="str">
        <f t="shared" si="18"/>
        <v>1389</v>
      </c>
      <c r="R139" s="2" t="str">
        <f t="shared" si="19"/>
        <v>230</v>
      </c>
      <c r="S139" s="2" t="str">
        <f t="shared" si="20"/>
        <v>9667</v>
      </c>
    </row>
    <row r="140" spans="1:19" x14ac:dyDescent="0.25">
      <c r="A140" t="s">
        <v>1156</v>
      </c>
      <c r="B140" t="s">
        <v>1157</v>
      </c>
      <c r="C140">
        <v>710</v>
      </c>
      <c r="D140">
        <v>215</v>
      </c>
      <c r="E140">
        <v>495</v>
      </c>
      <c r="F140" t="s">
        <v>944</v>
      </c>
      <c r="G140" t="s">
        <v>1158</v>
      </c>
      <c r="H140">
        <v>0</v>
      </c>
      <c r="I140">
        <v>0</v>
      </c>
      <c r="J140" t="s">
        <v>1159</v>
      </c>
      <c r="M140" t="str">
        <f t="shared" si="14"/>
        <v>3006</v>
      </c>
      <c r="N140" t="str">
        <f t="shared" si="15"/>
        <v>Kongsberg</v>
      </c>
      <c r="O140" s="2" t="str">
        <f t="shared" si="16"/>
        <v>215</v>
      </c>
      <c r="P140" s="2" t="str">
        <f t="shared" si="17"/>
        <v>495</v>
      </c>
      <c r="Q140" s="2" t="str">
        <f t="shared" si="18"/>
        <v>1317</v>
      </c>
      <c r="R140" s="2" t="str">
        <f t="shared" si="19"/>
        <v>0</v>
      </c>
      <c r="S140" s="2" t="str">
        <f t="shared" si="20"/>
        <v>7390</v>
      </c>
    </row>
    <row r="141" spans="1:19" x14ac:dyDescent="0.25">
      <c r="A141" t="s">
        <v>1160</v>
      </c>
      <c r="B141" t="s">
        <v>1161</v>
      </c>
      <c r="C141">
        <v>750</v>
      </c>
      <c r="D141">
        <v>225</v>
      </c>
      <c r="E141">
        <v>525</v>
      </c>
      <c r="F141" t="s">
        <v>1162</v>
      </c>
      <c r="G141" t="s">
        <v>1163</v>
      </c>
      <c r="H141">
        <v>0</v>
      </c>
      <c r="I141">
        <v>0</v>
      </c>
      <c r="J141">
        <v>0</v>
      </c>
      <c r="M141" t="str">
        <f t="shared" si="14"/>
        <v>3045</v>
      </c>
      <c r="N141" t="str">
        <f t="shared" si="15"/>
        <v>Sigdal</v>
      </c>
      <c r="O141" s="2" t="str">
        <f t="shared" si="16"/>
        <v>225</v>
      </c>
      <c r="P141" s="2" t="str">
        <f t="shared" si="17"/>
        <v>525</v>
      </c>
      <c r="Q141" s="2" t="str">
        <f t="shared" si="18"/>
        <v>1266</v>
      </c>
      <c r="R141" s="2" t="str">
        <f t="shared" si="19"/>
        <v>0</v>
      </c>
      <c r="S141" s="2" t="str">
        <f t="shared" si="20"/>
        <v>0</v>
      </c>
    </row>
    <row r="142" spans="1:19" x14ac:dyDescent="0.25">
      <c r="A142" t="s">
        <v>1164</v>
      </c>
      <c r="B142" t="s">
        <v>1165</v>
      </c>
      <c r="C142">
        <v>773</v>
      </c>
      <c r="D142">
        <v>466</v>
      </c>
      <c r="E142">
        <v>307</v>
      </c>
      <c r="F142" t="s">
        <v>1166</v>
      </c>
      <c r="G142" t="s">
        <v>1167</v>
      </c>
      <c r="H142">
        <v>583</v>
      </c>
      <c r="I142">
        <v>0</v>
      </c>
      <c r="J142">
        <v>57</v>
      </c>
      <c r="M142" t="str">
        <f t="shared" si="14"/>
        <v>1804</v>
      </c>
      <c r="N142" t="str">
        <f t="shared" si="15"/>
        <v>Bodø</v>
      </c>
      <c r="O142" s="2" t="str">
        <f t="shared" si="16"/>
        <v>466</v>
      </c>
      <c r="P142" s="2" t="str">
        <f t="shared" si="17"/>
        <v>307</v>
      </c>
      <c r="Q142" s="2" t="str">
        <f t="shared" si="18"/>
        <v>1235</v>
      </c>
      <c r="R142" s="2" t="str">
        <f t="shared" si="19"/>
        <v>0</v>
      </c>
      <c r="S142" s="2" t="str">
        <f t="shared" si="20"/>
        <v>57</v>
      </c>
    </row>
    <row r="143" spans="1:19" x14ac:dyDescent="0.25">
      <c r="A143" t="s">
        <v>1168</v>
      </c>
      <c r="B143" t="s">
        <v>1169</v>
      </c>
      <c r="C143">
        <v>558</v>
      </c>
      <c r="D143">
        <v>244</v>
      </c>
      <c r="E143">
        <v>314</v>
      </c>
      <c r="F143" t="s">
        <v>1170</v>
      </c>
      <c r="G143" t="s">
        <v>1171</v>
      </c>
      <c r="H143">
        <v>0</v>
      </c>
      <c r="I143">
        <v>0</v>
      </c>
      <c r="J143" t="s">
        <v>1172</v>
      </c>
      <c r="M143" t="str">
        <f t="shared" si="14"/>
        <v>3054</v>
      </c>
      <c r="N143" t="str">
        <f t="shared" si="15"/>
        <v>Lunner</v>
      </c>
      <c r="O143" s="2" t="str">
        <f t="shared" si="16"/>
        <v>244</v>
      </c>
      <c r="P143" s="2" t="str">
        <f t="shared" si="17"/>
        <v>314</v>
      </c>
      <c r="Q143" s="2" t="str">
        <f t="shared" si="18"/>
        <v>1376</v>
      </c>
      <c r="R143" s="2" t="str">
        <f t="shared" si="19"/>
        <v>0</v>
      </c>
      <c r="S143" s="2" t="str">
        <f t="shared" si="20"/>
        <v>7495</v>
      </c>
    </row>
    <row r="144" spans="1:19" x14ac:dyDescent="0.25">
      <c r="A144" t="s">
        <v>1173</v>
      </c>
      <c r="B144" t="s">
        <v>1171</v>
      </c>
      <c r="C144">
        <v>794</v>
      </c>
      <c r="D144">
        <v>292</v>
      </c>
      <c r="E144">
        <v>502</v>
      </c>
      <c r="F144" t="s">
        <v>1174</v>
      </c>
      <c r="G144">
        <v>960</v>
      </c>
      <c r="H144">
        <v>0</v>
      </c>
      <c r="I144">
        <v>217</v>
      </c>
      <c r="J144" t="s">
        <v>1175</v>
      </c>
      <c r="M144" t="str">
        <f t="shared" si="14"/>
        <v>3420</v>
      </c>
      <c r="N144" t="str">
        <f t="shared" si="15"/>
        <v>Elverum</v>
      </c>
      <c r="O144" s="2" t="str">
        <f t="shared" si="16"/>
        <v>292</v>
      </c>
      <c r="P144" s="2" t="str">
        <f t="shared" si="17"/>
        <v>502</v>
      </c>
      <c r="Q144" s="2" t="str">
        <f t="shared" si="18"/>
        <v>1126</v>
      </c>
      <c r="R144" s="2" t="str">
        <f t="shared" si="19"/>
        <v>217</v>
      </c>
      <c r="S144" s="2" t="str">
        <f t="shared" si="20"/>
        <v>67363</v>
      </c>
    </row>
    <row r="145" spans="1:19" x14ac:dyDescent="0.25">
      <c r="A145" t="s">
        <v>1176</v>
      </c>
      <c r="B145" t="s">
        <v>1177</v>
      </c>
      <c r="C145">
        <v>691</v>
      </c>
      <c r="D145">
        <v>479</v>
      </c>
      <c r="E145">
        <v>212</v>
      </c>
      <c r="F145" t="s">
        <v>1178</v>
      </c>
      <c r="G145" t="s">
        <v>1179</v>
      </c>
      <c r="H145">
        <v>0</v>
      </c>
      <c r="I145">
        <v>0</v>
      </c>
      <c r="J145">
        <v>325</v>
      </c>
      <c r="M145" t="str">
        <f t="shared" si="14"/>
        <v>4624</v>
      </c>
      <c r="N145" t="str">
        <f t="shared" si="15"/>
        <v>Bjørnafjorden</v>
      </c>
      <c r="O145" s="2" t="str">
        <f t="shared" si="16"/>
        <v>479</v>
      </c>
      <c r="P145" s="2" t="str">
        <f t="shared" si="17"/>
        <v>212</v>
      </c>
      <c r="Q145" s="2" t="str">
        <f t="shared" si="18"/>
        <v>1154</v>
      </c>
      <c r="R145" s="2" t="str">
        <f t="shared" si="19"/>
        <v>0</v>
      </c>
      <c r="S145" s="2" t="str">
        <f t="shared" si="20"/>
        <v>325</v>
      </c>
    </row>
    <row r="146" spans="1:19" x14ac:dyDescent="0.25">
      <c r="A146" t="s">
        <v>1180</v>
      </c>
      <c r="B146" t="s">
        <v>1181</v>
      </c>
      <c r="C146">
        <v>698</v>
      </c>
      <c r="D146">
        <v>184</v>
      </c>
      <c r="E146">
        <v>514</v>
      </c>
      <c r="F146" t="s">
        <v>1182</v>
      </c>
      <c r="G146" t="s">
        <v>1183</v>
      </c>
      <c r="H146">
        <v>0</v>
      </c>
      <c r="I146">
        <v>0</v>
      </c>
      <c r="J146">
        <v>0</v>
      </c>
      <c r="M146" t="str">
        <f t="shared" si="14"/>
        <v>3049</v>
      </c>
      <c r="N146" t="str">
        <f t="shared" si="15"/>
        <v>Lier</v>
      </c>
      <c r="O146" s="2" t="str">
        <f t="shared" si="16"/>
        <v>184</v>
      </c>
      <c r="P146" s="2" t="str">
        <f t="shared" si="17"/>
        <v>514</v>
      </c>
      <c r="Q146" s="2" t="str">
        <f t="shared" si="18"/>
        <v>1116</v>
      </c>
      <c r="R146" s="2" t="str">
        <f t="shared" si="19"/>
        <v>0</v>
      </c>
      <c r="S146" s="2" t="str">
        <f t="shared" si="20"/>
        <v>0</v>
      </c>
    </row>
    <row r="147" spans="1:19" x14ac:dyDescent="0.25">
      <c r="A147" t="s">
        <v>1184</v>
      </c>
      <c r="B147" t="s">
        <v>1185</v>
      </c>
      <c r="C147">
        <v>689</v>
      </c>
      <c r="D147">
        <v>634</v>
      </c>
      <c r="E147">
        <v>55</v>
      </c>
      <c r="F147" t="s">
        <v>1186</v>
      </c>
      <c r="G147" t="s">
        <v>1187</v>
      </c>
      <c r="H147">
        <v>0</v>
      </c>
      <c r="I147">
        <v>0</v>
      </c>
      <c r="J147">
        <v>22</v>
      </c>
      <c r="M147" t="str">
        <f t="shared" si="14"/>
        <v>4639</v>
      </c>
      <c r="N147" t="str">
        <f t="shared" si="15"/>
        <v>Vik</v>
      </c>
      <c r="O147" s="2" t="str">
        <f t="shared" si="16"/>
        <v>634</v>
      </c>
      <c r="P147" s="2" t="str">
        <f t="shared" si="17"/>
        <v>55</v>
      </c>
      <c r="Q147" s="2" t="str">
        <f t="shared" si="18"/>
        <v>1124</v>
      </c>
      <c r="R147" s="2" t="str">
        <f t="shared" si="19"/>
        <v>0</v>
      </c>
      <c r="S147" s="2" t="str">
        <f t="shared" si="20"/>
        <v>22</v>
      </c>
    </row>
    <row r="148" spans="1:19" x14ac:dyDescent="0.25">
      <c r="A148" t="s">
        <v>1188</v>
      </c>
      <c r="B148" t="s">
        <v>1189</v>
      </c>
      <c r="C148">
        <v>726</v>
      </c>
      <c r="D148">
        <v>700</v>
      </c>
      <c r="E148">
        <v>26</v>
      </c>
      <c r="F148" t="s">
        <v>1190</v>
      </c>
      <c r="G148" t="s">
        <v>1191</v>
      </c>
      <c r="H148">
        <v>0</v>
      </c>
      <c r="I148">
        <v>0</v>
      </c>
      <c r="J148">
        <v>45</v>
      </c>
      <c r="M148" t="str">
        <f t="shared" si="14"/>
        <v>5441</v>
      </c>
      <c r="N148" t="str">
        <f t="shared" si="15"/>
        <v>Tana</v>
      </c>
      <c r="O148" s="2" t="str">
        <f t="shared" si="16"/>
        <v>700</v>
      </c>
      <c r="P148" s="2" t="str">
        <f t="shared" si="17"/>
        <v>26</v>
      </c>
      <c r="Q148" s="2" t="str">
        <f t="shared" si="18"/>
        <v>1086</v>
      </c>
      <c r="R148" s="2" t="str">
        <f t="shared" si="19"/>
        <v>0</v>
      </c>
      <c r="S148" s="2" t="str">
        <f t="shared" si="20"/>
        <v>45</v>
      </c>
    </row>
    <row r="149" spans="1:19" x14ac:dyDescent="0.25">
      <c r="A149" t="s">
        <v>1192</v>
      </c>
      <c r="B149" t="s">
        <v>1193</v>
      </c>
      <c r="C149">
        <v>677</v>
      </c>
      <c r="D149">
        <v>164</v>
      </c>
      <c r="E149">
        <v>513</v>
      </c>
      <c r="F149" t="s">
        <v>1194</v>
      </c>
      <c r="G149" t="s">
        <v>1195</v>
      </c>
      <c r="H149">
        <v>294</v>
      </c>
      <c r="I149">
        <v>53</v>
      </c>
      <c r="J149" t="s">
        <v>1196</v>
      </c>
      <c r="M149" t="str">
        <f t="shared" si="14"/>
        <v>3423</v>
      </c>
      <c r="N149" t="str">
        <f t="shared" si="15"/>
        <v>Stor-Elvdal</v>
      </c>
      <c r="O149" s="2" t="str">
        <f t="shared" si="16"/>
        <v>164</v>
      </c>
      <c r="P149" s="2" t="str">
        <f t="shared" si="17"/>
        <v>513</v>
      </c>
      <c r="Q149" s="2" t="str">
        <f t="shared" si="18"/>
        <v>1130</v>
      </c>
      <c r="R149" s="2" t="str">
        <f t="shared" si="19"/>
        <v>53</v>
      </c>
      <c r="S149" s="2" t="str">
        <f t="shared" si="20"/>
        <v>14871</v>
      </c>
    </row>
    <row r="150" spans="1:19" x14ac:dyDescent="0.25">
      <c r="A150" t="s">
        <v>1197</v>
      </c>
      <c r="B150" t="s">
        <v>928</v>
      </c>
      <c r="C150">
        <v>681</v>
      </c>
      <c r="D150">
        <v>631</v>
      </c>
      <c r="E150">
        <v>50</v>
      </c>
      <c r="F150" t="s">
        <v>1198</v>
      </c>
      <c r="G150" t="s">
        <v>857</v>
      </c>
      <c r="H150">
        <v>347</v>
      </c>
      <c r="I150">
        <v>0</v>
      </c>
      <c r="J150">
        <v>68</v>
      </c>
      <c r="M150" t="str">
        <f t="shared" si="14"/>
        <v>4646</v>
      </c>
      <c r="N150" t="str">
        <f t="shared" si="15"/>
        <v>Fjaler</v>
      </c>
      <c r="O150" s="2" t="str">
        <f t="shared" si="16"/>
        <v>631</v>
      </c>
      <c r="P150" s="2" t="str">
        <f t="shared" si="17"/>
        <v>50</v>
      </c>
      <c r="Q150" s="2" t="str">
        <f t="shared" si="18"/>
        <v>1118</v>
      </c>
      <c r="R150" s="2" t="str">
        <f t="shared" si="19"/>
        <v>0</v>
      </c>
      <c r="S150" s="2" t="str">
        <f t="shared" si="20"/>
        <v>68</v>
      </c>
    </row>
    <row r="151" spans="1:19" x14ac:dyDescent="0.25">
      <c r="A151" t="s">
        <v>1199</v>
      </c>
      <c r="B151" t="s">
        <v>1200</v>
      </c>
      <c r="C151">
        <v>643</v>
      </c>
      <c r="D151">
        <v>512</v>
      </c>
      <c r="E151">
        <v>131</v>
      </c>
      <c r="F151" t="s">
        <v>1201</v>
      </c>
      <c r="G151" t="s">
        <v>1202</v>
      </c>
      <c r="H151">
        <v>0</v>
      </c>
      <c r="I151">
        <v>0</v>
      </c>
      <c r="J151">
        <v>142</v>
      </c>
      <c r="M151" t="str">
        <f t="shared" si="14"/>
        <v>1826</v>
      </c>
      <c r="N151" t="str">
        <f t="shared" si="15"/>
        <v>Hattfjelldal</v>
      </c>
      <c r="O151" s="2" t="str">
        <f t="shared" si="16"/>
        <v>512</v>
      </c>
      <c r="P151" s="2" t="str">
        <f t="shared" si="17"/>
        <v>131</v>
      </c>
      <c r="Q151" s="2" t="str">
        <f t="shared" si="18"/>
        <v>1128</v>
      </c>
      <c r="R151" s="2" t="str">
        <f t="shared" si="19"/>
        <v>0</v>
      </c>
      <c r="S151" s="2" t="str">
        <f t="shared" si="20"/>
        <v>142</v>
      </c>
    </row>
    <row r="152" spans="1:19" x14ac:dyDescent="0.25">
      <c r="A152" t="s">
        <v>1203</v>
      </c>
      <c r="B152" t="s">
        <v>1204</v>
      </c>
      <c r="C152">
        <v>605</v>
      </c>
      <c r="D152">
        <v>435</v>
      </c>
      <c r="E152">
        <v>170</v>
      </c>
      <c r="F152" t="s">
        <v>602</v>
      </c>
      <c r="G152">
        <v>620</v>
      </c>
      <c r="H152">
        <v>0</v>
      </c>
      <c r="I152">
        <v>214</v>
      </c>
      <c r="J152">
        <v>103</v>
      </c>
      <c r="M152" t="str">
        <f t="shared" si="14"/>
        <v>5029</v>
      </c>
      <c r="N152" t="str">
        <f t="shared" si="15"/>
        <v>Skaun</v>
      </c>
      <c r="O152" s="2" t="str">
        <f t="shared" si="16"/>
        <v>435</v>
      </c>
      <c r="P152" s="2" t="str">
        <f t="shared" si="17"/>
        <v>170</v>
      </c>
      <c r="Q152" s="2" t="str">
        <f t="shared" si="18"/>
        <v>1159</v>
      </c>
      <c r="R152" s="2" t="str">
        <f t="shared" si="19"/>
        <v>214</v>
      </c>
      <c r="S152" s="2" t="str">
        <f t="shared" si="20"/>
        <v>103</v>
      </c>
    </row>
    <row r="153" spans="1:19" x14ac:dyDescent="0.25">
      <c r="A153" t="s">
        <v>1205</v>
      </c>
      <c r="B153" t="s">
        <v>1206</v>
      </c>
      <c r="C153">
        <v>638</v>
      </c>
      <c r="D153">
        <v>112</v>
      </c>
      <c r="E153">
        <v>526</v>
      </c>
      <c r="F153" t="s">
        <v>1207</v>
      </c>
      <c r="G153">
        <v>817</v>
      </c>
      <c r="H153">
        <v>0</v>
      </c>
      <c r="I153">
        <v>367</v>
      </c>
      <c r="J153" t="s">
        <v>1208</v>
      </c>
      <c r="M153" t="str">
        <f t="shared" si="14"/>
        <v>3401</v>
      </c>
      <c r="N153" t="str">
        <f t="shared" si="15"/>
        <v>Kongsvinger</v>
      </c>
      <c r="O153" s="2" t="str">
        <f t="shared" si="16"/>
        <v>112</v>
      </c>
      <c r="P153" s="2" t="str">
        <f t="shared" si="17"/>
        <v>526</v>
      </c>
      <c r="Q153" s="2" t="str">
        <f t="shared" si="18"/>
        <v>1123</v>
      </c>
      <c r="R153" s="2" t="str">
        <f t="shared" si="19"/>
        <v>367</v>
      </c>
      <c r="S153" s="2" t="str">
        <f t="shared" si="20"/>
        <v>2155</v>
      </c>
    </row>
    <row r="154" spans="1:19" x14ac:dyDescent="0.25">
      <c r="A154" t="s">
        <v>1209</v>
      </c>
      <c r="B154" t="s">
        <v>1210</v>
      </c>
      <c r="C154">
        <v>599</v>
      </c>
      <c r="D154">
        <v>495</v>
      </c>
      <c r="E154">
        <v>104</v>
      </c>
      <c r="F154" t="s">
        <v>1211</v>
      </c>
      <c r="G154" t="s">
        <v>1212</v>
      </c>
      <c r="H154">
        <v>480</v>
      </c>
      <c r="I154">
        <v>0</v>
      </c>
      <c r="J154">
        <v>41</v>
      </c>
      <c r="M154" t="str">
        <f t="shared" si="14"/>
        <v>3454</v>
      </c>
      <c r="N154" t="str">
        <f t="shared" si="15"/>
        <v>Vang</v>
      </c>
      <c r="O154" s="2" t="str">
        <f t="shared" si="16"/>
        <v>495</v>
      </c>
      <c r="P154" s="2" t="str">
        <f t="shared" si="17"/>
        <v>104</v>
      </c>
      <c r="Q154" s="2" t="str">
        <f t="shared" si="18"/>
        <v>1138</v>
      </c>
      <c r="R154" s="2" t="str">
        <f t="shared" si="19"/>
        <v>0</v>
      </c>
      <c r="S154" s="2" t="str">
        <f t="shared" si="20"/>
        <v>41</v>
      </c>
    </row>
    <row r="155" spans="1:19" x14ac:dyDescent="0.25">
      <c r="A155" t="s">
        <v>1213</v>
      </c>
      <c r="B155" t="s">
        <v>1214</v>
      </c>
      <c r="C155">
        <v>601</v>
      </c>
      <c r="D155">
        <v>395</v>
      </c>
      <c r="E155">
        <v>206</v>
      </c>
      <c r="F155" t="s">
        <v>1215</v>
      </c>
      <c r="G155">
        <v>897</v>
      </c>
      <c r="H155">
        <v>0</v>
      </c>
      <c r="I155">
        <v>0</v>
      </c>
      <c r="J155" t="s">
        <v>1216</v>
      </c>
      <c r="M155" t="str">
        <f t="shared" si="14"/>
        <v>4223</v>
      </c>
      <c r="N155" t="str">
        <f t="shared" si="15"/>
        <v>Vennesla</v>
      </c>
      <c r="O155" s="2" t="str">
        <f t="shared" si="16"/>
        <v>395</v>
      </c>
      <c r="P155" s="2" t="str">
        <f t="shared" si="17"/>
        <v>206</v>
      </c>
      <c r="Q155" s="2" t="str">
        <f t="shared" si="18"/>
        <v>1079</v>
      </c>
      <c r="R155" s="2" t="str">
        <f t="shared" si="19"/>
        <v>0</v>
      </c>
      <c r="S155" s="2" t="str">
        <f t="shared" si="20"/>
        <v>5049</v>
      </c>
    </row>
    <row r="156" spans="1:19" x14ac:dyDescent="0.25">
      <c r="A156" t="s">
        <v>1217</v>
      </c>
      <c r="B156" t="s">
        <v>1218</v>
      </c>
      <c r="C156">
        <v>592</v>
      </c>
      <c r="D156">
        <v>517</v>
      </c>
      <c r="E156">
        <v>75</v>
      </c>
      <c r="F156" t="s">
        <v>1219</v>
      </c>
      <c r="G156">
        <v>540</v>
      </c>
      <c r="H156">
        <v>0</v>
      </c>
      <c r="I156">
        <v>0</v>
      </c>
      <c r="J156" t="s">
        <v>1220</v>
      </c>
      <c r="M156" t="str">
        <f t="shared" si="14"/>
        <v>5042</v>
      </c>
      <c r="N156" t="str">
        <f t="shared" si="15"/>
        <v>Lierne</v>
      </c>
      <c r="O156" s="2" t="str">
        <f t="shared" si="16"/>
        <v>517</v>
      </c>
      <c r="P156" s="2" t="str">
        <f t="shared" si="17"/>
        <v>75</v>
      </c>
      <c r="Q156" s="2" t="str">
        <f t="shared" si="18"/>
        <v>1070</v>
      </c>
      <c r="R156" s="2" t="str">
        <f t="shared" si="19"/>
        <v>0</v>
      </c>
      <c r="S156" s="2" t="str">
        <f t="shared" si="20"/>
        <v>7527</v>
      </c>
    </row>
    <row r="157" spans="1:19" x14ac:dyDescent="0.25">
      <c r="A157" t="s">
        <v>1221</v>
      </c>
      <c r="B157" t="s">
        <v>1218</v>
      </c>
      <c r="C157">
        <v>688</v>
      </c>
      <c r="D157">
        <v>464</v>
      </c>
      <c r="E157">
        <v>224</v>
      </c>
      <c r="F157">
        <v>974</v>
      </c>
      <c r="G157" t="s">
        <v>1222</v>
      </c>
      <c r="H157" t="s">
        <v>1223</v>
      </c>
      <c r="I157">
        <v>0</v>
      </c>
      <c r="J157">
        <v>33</v>
      </c>
      <c r="M157" t="str">
        <f t="shared" si="14"/>
        <v>3043</v>
      </c>
      <c r="N157" t="str">
        <f t="shared" si="15"/>
        <v>Ål</v>
      </c>
      <c r="O157" s="2" t="str">
        <f t="shared" si="16"/>
        <v>464</v>
      </c>
      <c r="P157" s="2" t="str">
        <f t="shared" si="17"/>
        <v>224</v>
      </c>
      <c r="Q157" s="2" t="str">
        <f t="shared" si="18"/>
        <v>974</v>
      </c>
      <c r="R157" s="2" t="str">
        <f t="shared" si="19"/>
        <v>0</v>
      </c>
      <c r="S157" s="2" t="str">
        <f t="shared" si="20"/>
        <v>33</v>
      </c>
    </row>
    <row r="158" spans="1:19" x14ac:dyDescent="0.25">
      <c r="A158" t="s">
        <v>1224</v>
      </c>
      <c r="B158" t="s">
        <v>1225</v>
      </c>
      <c r="C158">
        <v>616</v>
      </c>
      <c r="D158">
        <v>195</v>
      </c>
      <c r="E158">
        <v>421</v>
      </c>
      <c r="F158">
        <v>980</v>
      </c>
      <c r="G158" t="s">
        <v>1226</v>
      </c>
      <c r="H158">
        <v>0</v>
      </c>
      <c r="I158">
        <v>0</v>
      </c>
      <c r="J158" t="s">
        <v>1227</v>
      </c>
      <c r="M158" t="str">
        <f t="shared" si="14"/>
        <v>3053</v>
      </c>
      <c r="N158" t="str">
        <f t="shared" si="15"/>
        <v>Jevnaker</v>
      </c>
      <c r="O158" s="2" t="str">
        <f t="shared" si="16"/>
        <v>195</v>
      </c>
      <c r="P158" s="2" t="str">
        <f t="shared" si="17"/>
        <v>421</v>
      </c>
      <c r="Q158" s="2" t="str">
        <f t="shared" si="18"/>
        <v>980</v>
      </c>
      <c r="R158" s="2" t="str">
        <f t="shared" si="19"/>
        <v>0</v>
      </c>
      <c r="S158" s="2" t="str">
        <f t="shared" si="20"/>
        <v>7509</v>
      </c>
    </row>
    <row r="159" spans="1:19" x14ac:dyDescent="0.25">
      <c r="A159" t="s">
        <v>1228</v>
      </c>
      <c r="B159" t="s">
        <v>1142</v>
      </c>
      <c r="C159">
        <v>573</v>
      </c>
      <c r="D159">
        <v>349</v>
      </c>
      <c r="E159">
        <v>224</v>
      </c>
      <c r="F159" t="s">
        <v>1229</v>
      </c>
      <c r="G159" t="s">
        <v>469</v>
      </c>
      <c r="H159">
        <v>0</v>
      </c>
      <c r="I159">
        <v>458</v>
      </c>
      <c r="J159" t="s">
        <v>1230</v>
      </c>
      <c r="M159" t="str">
        <f t="shared" si="14"/>
        <v>4202</v>
      </c>
      <c r="N159" t="str">
        <f t="shared" si="15"/>
        <v>Grimstad</v>
      </c>
      <c r="O159" s="2" t="str">
        <f t="shared" si="16"/>
        <v>349</v>
      </c>
      <c r="P159" s="2" t="str">
        <f t="shared" si="17"/>
        <v>224</v>
      </c>
      <c r="Q159" s="2" t="str">
        <f t="shared" si="18"/>
        <v>1010</v>
      </c>
      <c r="R159" s="2" t="str">
        <f t="shared" si="19"/>
        <v>458</v>
      </c>
      <c r="S159" s="2" t="str">
        <f t="shared" si="20"/>
        <v>47349</v>
      </c>
    </row>
    <row r="160" spans="1:19" x14ac:dyDescent="0.25">
      <c r="A160" t="s">
        <v>1231</v>
      </c>
      <c r="B160" t="s">
        <v>1232</v>
      </c>
      <c r="C160">
        <v>599</v>
      </c>
      <c r="D160">
        <v>318</v>
      </c>
      <c r="E160">
        <v>281</v>
      </c>
      <c r="F160">
        <v>980</v>
      </c>
      <c r="G160" t="s">
        <v>1233</v>
      </c>
      <c r="H160">
        <v>0</v>
      </c>
      <c r="I160">
        <v>0</v>
      </c>
      <c r="J160">
        <v>0</v>
      </c>
      <c r="M160" t="str">
        <f t="shared" si="14"/>
        <v>4226</v>
      </c>
      <c r="N160" t="str">
        <f t="shared" si="15"/>
        <v>Hægebostad</v>
      </c>
      <c r="O160" s="2" t="str">
        <f t="shared" si="16"/>
        <v>318</v>
      </c>
      <c r="P160" s="2" t="str">
        <f t="shared" si="17"/>
        <v>281</v>
      </c>
      <c r="Q160" s="2" t="str">
        <f t="shared" si="18"/>
        <v>980</v>
      </c>
      <c r="R160" s="2" t="str">
        <f t="shared" si="19"/>
        <v>0</v>
      </c>
      <c r="S160" s="2" t="str">
        <f t="shared" si="20"/>
        <v>0</v>
      </c>
    </row>
    <row r="161" spans="1:19" x14ac:dyDescent="0.25">
      <c r="A161" t="s">
        <v>1234</v>
      </c>
      <c r="B161" t="s">
        <v>1235</v>
      </c>
      <c r="C161">
        <v>467</v>
      </c>
      <c r="D161">
        <v>101</v>
      </c>
      <c r="E161">
        <v>366</v>
      </c>
      <c r="F161" t="s">
        <v>1236</v>
      </c>
      <c r="G161">
        <v>46</v>
      </c>
      <c r="H161">
        <v>0</v>
      </c>
      <c r="I161">
        <v>0</v>
      </c>
      <c r="J161" t="s">
        <v>1237</v>
      </c>
      <c r="M161" t="str">
        <f t="shared" si="14"/>
        <v>3419</v>
      </c>
      <c r="N161" t="str">
        <f t="shared" si="15"/>
        <v>Våler (Innlandet)</v>
      </c>
      <c r="O161" s="2" t="str">
        <f t="shared" si="16"/>
        <v>101</v>
      </c>
      <c r="P161" s="2" t="str">
        <f t="shared" si="17"/>
        <v>366</v>
      </c>
      <c r="Q161" s="2" t="str">
        <f t="shared" si="18"/>
        <v>1084</v>
      </c>
      <c r="R161" s="2" t="str">
        <f t="shared" si="19"/>
        <v>0</v>
      </c>
      <c r="S161" s="2" t="str">
        <f t="shared" si="20"/>
        <v>22657</v>
      </c>
    </row>
    <row r="162" spans="1:19" x14ac:dyDescent="0.25">
      <c r="A162" t="s">
        <v>1238</v>
      </c>
      <c r="B162" t="s">
        <v>1028</v>
      </c>
      <c r="C162">
        <v>489</v>
      </c>
      <c r="D162">
        <v>0</v>
      </c>
      <c r="E162">
        <v>0</v>
      </c>
      <c r="F162" t="s">
        <v>1239</v>
      </c>
      <c r="G162">
        <v>517</v>
      </c>
      <c r="H162">
        <v>0</v>
      </c>
      <c r="I162">
        <v>0</v>
      </c>
      <c r="J162" t="s">
        <v>1240</v>
      </c>
      <c r="M162" t="str">
        <f t="shared" si="14"/>
        <v>5052</v>
      </c>
      <c r="N162" t="str">
        <f t="shared" si="15"/>
        <v>Leka</v>
      </c>
      <c r="O162" s="2" t="str">
        <f t="shared" si="16"/>
        <v>0</v>
      </c>
      <c r="P162" s="2" t="str">
        <f t="shared" si="17"/>
        <v>0</v>
      </c>
      <c r="Q162" s="2" t="str">
        <f t="shared" si="18"/>
        <v>1057</v>
      </c>
      <c r="R162" s="2" t="str">
        <f t="shared" si="19"/>
        <v>0</v>
      </c>
      <c r="S162" s="2" t="str">
        <f t="shared" si="20"/>
        <v>3652</v>
      </c>
    </row>
    <row r="163" spans="1:19" x14ac:dyDescent="0.25">
      <c r="A163" t="s">
        <v>1241</v>
      </c>
      <c r="B163" t="s">
        <v>864</v>
      </c>
      <c r="C163">
        <v>502</v>
      </c>
      <c r="D163">
        <v>252</v>
      </c>
      <c r="E163">
        <v>250</v>
      </c>
      <c r="F163" t="s">
        <v>1242</v>
      </c>
      <c r="G163" t="s">
        <v>1243</v>
      </c>
      <c r="H163">
        <v>0</v>
      </c>
      <c r="I163">
        <v>0</v>
      </c>
      <c r="J163">
        <v>18</v>
      </c>
      <c r="M163" t="str">
        <f t="shared" si="14"/>
        <v>4207</v>
      </c>
      <c r="N163" t="str">
        <f t="shared" si="15"/>
        <v>Flekkefjord</v>
      </c>
      <c r="O163" s="2" t="str">
        <f t="shared" si="16"/>
        <v>252</v>
      </c>
      <c r="P163" s="2" t="str">
        <f t="shared" si="17"/>
        <v>250</v>
      </c>
      <c r="Q163" s="2" t="str">
        <f t="shared" si="18"/>
        <v>1030</v>
      </c>
      <c r="R163" s="2" t="str">
        <f t="shared" si="19"/>
        <v>0</v>
      </c>
      <c r="S163" s="2" t="str">
        <f t="shared" si="20"/>
        <v>18</v>
      </c>
    </row>
    <row r="164" spans="1:19" x14ac:dyDescent="0.25">
      <c r="A164" t="s">
        <v>1244</v>
      </c>
      <c r="B164" t="s">
        <v>1038</v>
      </c>
      <c r="C164">
        <v>531</v>
      </c>
      <c r="D164">
        <v>376</v>
      </c>
      <c r="E164">
        <v>155</v>
      </c>
      <c r="F164">
        <v>979</v>
      </c>
      <c r="G164" t="s">
        <v>1245</v>
      </c>
      <c r="H164">
        <v>0</v>
      </c>
      <c r="I164">
        <v>89</v>
      </c>
      <c r="J164">
        <v>42</v>
      </c>
      <c r="M164" t="str">
        <f t="shared" si="14"/>
        <v>1837</v>
      </c>
      <c r="N164" t="str">
        <f t="shared" si="15"/>
        <v>Meløy</v>
      </c>
      <c r="O164" s="2" t="str">
        <f t="shared" si="16"/>
        <v>376</v>
      </c>
      <c r="P164" s="2" t="str">
        <f t="shared" si="17"/>
        <v>155</v>
      </c>
      <c r="Q164" s="2" t="str">
        <f t="shared" si="18"/>
        <v>979</v>
      </c>
      <c r="R164" s="2" t="str">
        <f t="shared" si="19"/>
        <v>89</v>
      </c>
      <c r="S164" s="2" t="str">
        <f t="shared" si="20"/>
        <v>42</v>
      </c>
    </row>
    <row r="165" spans="1:19" x14ac:dyDescent="0.25">
      <c r="A165" t="s">
        <v>1246</v>
      </c>
      <c r="B165" t="s">
        <v>1247</v>
      </c>
      <c r="C165">
        <v>573</v>
      </c>
      <c r="D165">
        <v>313</v>
      </c>
      <c r="E165">
        <v>260</v>
      </c>
      <c r="F165">
        <v>915</v>
      </c>
      <c r="G165" t="s">
        <v>1248</v>
      </c>
      <c r="H165">
        <v>0</v>
      </c>
      <c r="I165">
        <v>63</v>
      </c>
      <c r="J165" t="s">
        <v>1249</v>
      </c>
      <c r="M165" t="str">
        <f t="shared" si="14"/>
        <v>4612</v>
      </c>
      <c r="N165" t="str">
        <f t="shared" si="15"/>
        <v>Sveio</v>
      </c>
      <c r="O165" s="2" t="str">
        <f t="shared" si="16"/>
        <v>313</v>
      </c>
      <c r="P165" s="2" t="str">
        <f t="shared" si="17"/>
        <v>260</v>
      </c>
      <c r="Q165" s="2" t="str">
        <f t="shared" si="18"/>
        <v>915</v>
      </c>
      <c r="R165" s="2" t="str">
        <f t="shared" si="19"/>
        <v>63</v>
      </c>
      <c r="S165" s="2" t="str">
        <f t="shared" si="20"/>
        <v>8307</v>
      </c>
    </row>
    <row r="166" spans="1:19" x14ac:dyDescent="0.25">
      <c r="A166" t="s">
        <v>1250</v>
      </c>
      <c r="B166" t="s">
        <v>1251</v>
      </c>
      <c r="C166">
        <v>524</v>
      </c>
      <c r="D166">
        <v>375</v>
      </c>
      <c r="E166">
        <v>111</v>
      </c>
      <c r="F166">
        <v>957</v>
      </c>
      <c r="G166" t="s">
        <v>1252</v>
      </c>
      <c r="H166">
        <v>0</v>
      </c>
      <c r="I166">
        <v>0</v>
      </c>
      <c r="J166">
        <v>189</v>
      </c>
      <c r="M166" t="str">
        <f t="shared" si="14"/>
        <v>4602</v>
      </c>
      <c r="N166" t="str">
        <f t="shared" si="15"/>
        <v>Kinn</v>
      </c>
      <c r="O166" s="2" t="str">
        <f t="shared" si="16"/>
        <v>375</v>
      </c>
      <c r="P166" s="2" t="str">
        <f t="shared" si="17"/>
        <v>111</v>
      </c>
      <c r="Q166" s="2" t="str">
        <f t="shared" si="18"/>
        <v>957</v>
      </c>
      <c r="R166" s="2" t="str">
        <f t="shared" si="19"/>
        <v>0</v>
      </c>
      <c r="S166" s="2" t="str">
        <f t="shared" si="20"/>
        <v>189</v>
      </c>
    </row>
    <row r="167" spans="1:19" x14ac:dyDescent="0.25">
      <c r="A167" t="s">
        <v>1253</v>
      </c>
      <c r="B167" t="s">
        <v>1076</v>
      </c>
      <c r="C167">
        <v>531</v>
      </c>
      <c r="D167">
        <v>487</v>
      </c>
      <c r="E167">
        <v>44</v>
      </c>
      <c r="F167">
        <v>945</v>
      </c>
      <c r="G167" t="s">
        <v>452</v>
      </c>
      <c r="H167">
        <v>0</v>
      </c>
      <c r="I167">
        <v>0</v>
      </c>
      <c r="J167" t="s">
        <v>1254</v>
      </c>
      <c r="M167" t="str">
        <f t="shared" si="14"/>
        <v>5411</v>
      </c>
      <c r="N167" t="str">
        <f t="shared" si="15"/>
        <v>Kvæfjord</v>
      </c>
      <c r="O167" s="2" t="str">
        <f t="shared" si="16"/>
        <v>487</v>
      </c>
      <c r="P167" s="2" t="str">
        <f t="shared" si="17"/>
        <v>44</v>
      </c>
      <c r="Q167" s="2" t="str">
        <f t="shared" si="18"/>
        <v>945</v>
      </c>
      <c r="R167" s="2" t="str">
        <f t="shared" si="19"/>
        <v>0</v>
      </c>
      <c r="S167" s="2" t="str">
        <f t="shared" si="20"/>
        <v>14050</v>
      </c>
    </row>
    <row r="168" spans="1:19" x14ac:dyDescent="0.25">
      <c r="A168" t="s">
        <v>1255</v>
      </c>
      <c r="B168" t="s">
        <v>1256</v>
      </c>
      <c r="C168">
        <v>447</v>
      </c>
      <c r="D168">
        <v>283</v>
      </c>
      <c r="E168">
        <v>164</v>
      </c>
      <c r="F168" t="s">
        <v>1257</v>
      </c>
      <c r="G168" t="s">
        <v>1258</v>
      </c>
      <c r="H168">
        <v>0</v>
      </c>
      <c r="I168">
        <v>0</v>
      </c>
      <c r="J168" t="s">
        <v>1259</v>
      </c>
      <c r="M168" t="str">
        <f t="shared" si="14"/>
        <v>1866</v>
      </c>
      <c r="N168" t="str">
        <f t="shared" si="15"/>
        <v>Hadsel</v>
      </c>
      <c r="O168" s="2" t="str">
        <f t="shared" si="16"/>
        <v>283</v>
      </c>
      <c r="P168" s="2" t="str">
        <f t="shared" si="17"/>
        <v>164</v>
      </c>
      <c r="Q168" s="2" t="str">
        <f t="shared" si="18"/>
        <v>1019</v>
      </c>
      <c r="R168" s="2" t="str">
        <f t="shared" si="19"/>
        <v>0</v>
      </c>
      <c r="S168" s="2" t="str">
        <f t="shared" si="20"/>
        <v>11527</v>
      </c>
    </row>
    <row r="169" spans="1:19" x14ac:dyDescent="0.25">
      <c r="A169" t="s">
        <v>1260</v>
      </c>
      <c r="B169" t="s">
        <v>1261</v>
      </c>
      <c r="C169">
        <v>593</v>
      </c>
      <c r="D169">
        <v>0</v>
      </c>
      <c r="E169">
        <v>0</v>
      </c>
      <c r="F169">
        <v>866</v>
      </c>
      <c r="G169" t="s">
        <v>1262</v>
      </c>
      <c r="H169" t="s">
        <v>1263</v>
      </c>
      <c r="I169">
        <v>66</v>
      </c>
      <c r="J169">
        <v>16</v>
      </c>
      <c r="M169" t="str">
        <f t="shared" si="14"/>
        <v>1578</v>
      </c>
      <c r="N169" t="str">
        <f t="shared" si="15"/>
        <v>Fjord</v>
      </c>
      <c r="O169" s="2" t="str">
        <f t="shared" si="16"/>
        <v>0</v>
      </c>
      <c r="P169" s="2" t="str">
        <f t="shared" si="17"/>
        <v>0</v>
      </c>
      <c r="Q169" s="2" t="str">
        <f t="shared" si="18"/>
        <v>866</v>
      </c>
      <c r="R169" s="2" t="str">
        <f t="shared" si="19"/>
        <v>66</v>
      </c>
      <c r="S169" s="2" t="str">
        <f t="shared" si="20"/>
        <v>16</v>
      </c>
    </row>
    <row r="170" spans="1:19" x14ac:dyDescent="0.25">
      <c r="A170" t="s">
        <v>1264</v>
      </c>
      <c r="B170" t="s">
        <v>1265</v>
      </c>
      <c r="C170">
        <v>464</v>
      </c>
      <c r="D170">
        <v>382</v>
      </c>
      <c r="E170">
        <v>82</v>
      </c>
      <c r="F170">
        <v>989</v>
      </c>
      <c r="G170">
        <v>977</v>
      </c>
      <c r="H170">
        <v>0</v>
      </c>
      <c r="I170">
        <v>0</v>
      </c>
      <c r="J170">
        <v>0</v>
      </c>
      <c r="M170" t="str">
        <f t="shared" si="14"/>
        <v>3450</v>
      </c>
      <c r="N170" t="str">
        <f t="shared" si="15"/>
        <v>Etnedal</v>
      </c>
      <c r="O170" s="2" t="str">
        <f t="shared" si="16"/>
        <v>382</v>
      </c>
      <c r="P170" s="2" t="str">
        <f t="shared" si="17"/>
        <v>82</v>
      </c>
      <c r="Q170" s="2" t="str">
        <f t="shared" si="18"/>
        <v>989</v>
      </c>
      <c r="R170" s="2" t="str">
        <f t="shared" si="19"/>
        <v>0</v>
      </c>
      <c r="S170" s="2" t="str">
        <f t="shared" si="20"/>
        <v>0</v>
      </c>
    </row>
    <row r="171" spans="1:19" x14ac:dyDescent="0.25">
      <c r="A171" t="s">
        <v>1266</v>
      </c>
      <c r="B171" t="s">
        <v>1265</v>
      </c>
      <c r="C171">
        <v>545</v>
      </c>
      <c r="D171">
        <v>39</v>
      </c>
      <c r="E171">
        <v>506</v>
      </c>
      <c r="F171">
        <v>908</v>
      </c>
      <c r="G171" t="s">
        <v>1211</v>
      </c>
      <c r="H171">
        <v>0</v>
      </c>
      <c r="I171">
        <v>33</v>
      </c>
      <c r="J171">
        <v>592</v>
      </c>
      <c r="M171" t="str">
        <f t="shared" si="14"/>
        <v>3025</v>
      </c>
      <c r="N171" t="str">
        <f t="shared" si="15"/>
        <v>Asker</v>
      </c>
      <c r="O171" s="2" t="str">
        <f t="shared" si="16"/>
        <v>39</v>
      </c>
      <c r="P171" s="2" t="str">
        <f t="shared" si="17"/>
        <v>506</v>
      </c>
      <c r="Q171" s="2" t="str">
        <f t="shared" si="18"/>
        <v>908</v>
      </c>
      <c r="R171" s="2" t="str">
        <f t="shared" si="19"/>
        <v>33</v>
      </c>
      <c r="S171" s="2" t="str">
        <f t="shared" si="20"/>
        <v>592</v>
      </c>
    </row>
    <row r="172" spans="1:19" x14ac:dyDescent="0.25">
      <c r="A172" t="s">
        <v>1267</v>
      </c>
      <c r="B172" t="s">
        <v>1118</v>
      </c>
      <c r="C172">
        <v>531</v>
      </c>
      <c r="D172">
        <v>231</v>
      </c>
      <c r="E172">
        <v>300</v>
      </c>
      <c r="F172">
        <v>906</v>
      </c>
      <c r="G172" t="s">
        <v>1268</v>
      </c>
      <c r="H172">
        <v>0</v>
      </c>
      <c r="I172">
        <v>0</v>
      </c>
      <c r="J172">
        <v>121</v>
      </c>
      <c r="M172" t="str">
        <f t="shared" si="14"/>
        <v>3447</v>
      </c>
      <c r="N172" t="str">
        <f t="shared" si="15"/>
        <v>Søndre Land</v>
      </c>
      <c r="O172" s="2" t="str">
        <f t="shared" si="16"/>
        <v>231</v>
      </c>
      <c r="P172" s="2" t="str">
        <f t="shared" si="17"/>
        <v>300</v>
      </c>
      <c r="Q172" s="2" t="str">
        <f t="shared" si="18"/>
        <v>906</v>
      </c>
      <c r="R172" s="2" t="str">
        <f t="shared" si="19"/>
        <v>0</v>
      </c>
      <c r="S172" s="2" t="str">
        <f t="shared" si="20"/>
        <v>121</v>
      </c>
    </row>
    <row r="173" spans="1:19" x14ac:dyDescent="0.25">
      <c r="A173" t="s">
        <v>1269</v>
      </c>
      <c r="B173" t="s">
        <v>637</v>
      </c>
      <c r="C173">
        <v>480</v>
      </c>
      <c r="D173">
        <v>398</v>
      </c>
      <c r="E173">
        <v>82</v>
      </c>
      <c r="F173">
        <v>956</v>
      </c>
      <c r="G173">
        <v>355</v>
      </c>
      <c r="H173">
        <v>0</v>
      </c>
      <c r="I173">
        <v>0</v>
      </c>
      <c r="J173">
        <v>0</v>
      </c>
      <c r="M173" t="str">
        <f t="shared" si="14"/>
        <v>3421</v>
      </c>
      <c r="N173" t="str">
        <f t="shared" si="15"/>
        <v>Trysil</v>
      </c>
      <c r="O173" s="2" t="str">
        <f t="shared" si="16"/>
        <v>398</v>
      </c>
      <c r="P173" s="2" t="str">
        <f t="shared" si="17"/>
        <v>82</v>
      </c>
      <c r="Q173" s="2" t="str">
        <f t="shared" si="18"/>
        <v>956</v>
      </c>
      <c r="R173" s="2" t="str">
        <f t="shared" si="19"/>
        <v>0</v>
      </c>
      <c r="S173" s="2" t="str">
        <f t="shared" si="20"/>
        <v>0</v>
      </c>
    </row>
    <row r="174" spans="1:19" x14ac:dyDescent="0.25">
      <c r="A174" t="s">
        <v>1270</v>
      </c>
      <c r="B174" t="s">
        <v>1271</v>
      </c>
      <c r="C174">
        <v>459</v>
      </c>
      <c r="D174">
        <v>357</v>
      </c>
      <c r="E174">
        <v>102</v>
      </c>
      <c r="F174">
        <v>947</v>
      </c>
      <c r="G174">
        <v>815</v>
      </c>
      <c r="H174">
        <v>0</v>
      </c>
      <c r="I174">
        <v>0</v>
      </c>
      <c r="J174">
        <v>0</v>
      </c>
      <c r="M174" t="str">
        <f t="shared" si="14"/>
        <v>1806</v>
      </c>
      <c r="N174" t="str">
        <f t="shared" si="15"/>
        <v>Narvik</v>
      </c>
      <c r="O174" s="2" t="str">
        <f t="shared" si="16"/>
        <v>357</v>
      </c>
      <c r="P174" s="2" t="str">
        <f t="shared" si="17"/>
        <v>102</v>
      </c>
      <c r="Q174" s="2" t="str">
        <f t="shared" si="18"/>
        <v>947</v>
      </c>
      <c r="R174" s="2" t="str">
        <f t="shared" si="19"/>
        <v>0</v>
      </c>
      <c r="S174" s="2" t="str">
        <f t="shared" si="20"/>
        <v>0</v>
      </c>
    </row>
    <row r="175" spans="1:19" x14ac:dyDescent="0.25">
      <c r="A175" t="s">
        <v>1272</v>
      </c>
      <c r="B175" t="s">
        <v>1273</v>
      </c>
      <c r="C175">
        <v>531</v>
      </c>
      <c r="D175">
        <v>261</v>
      </c>
      <c r="E175">
        <v>270</v>
      </c>
      <c r="F175">
        <v>864</v>
      </c>
      <c r="G175">
        <v>483</v>
      </c>
      <c r="H175">
        <v>0</v>
      </c>
      <c r="I175" t="s">
        <v>1274</v>
      </c>
      <c r="J175">
        <v>0</v>
      </c>
      <c r="M175" t="str">
        <f t="shared" si="14"/>
        <v>5036</v>
      </c>
      <c r="N175" t="str">
        <f t="shared" si="15"/>
        <v>Frosta</v>
      </c>
      <c r="O175" s="2" t="str">
        <f t="shared" si="16"/>
        <v>261</v>
      </c>
      <c r="P175" s="2" t="str">
        <f t="shared" si="17"/>
        <v>270</v>
      </c>
      <c r="Q175" s="2" t="str">
        <f t="shared" si="18"/>
        <v>864</v>
      </c>
      <c r="R175" s="2" t="str">
        <f t="shared" si="19"/>
        <v>1492</v>
      </c>
      <c r="S175" s="2" t="str">
        <f t="shared" si="20"/>
        <v>0</v>
      </c>
    </row>
    <row r="176" spans="1:19" x14ac:dyDescent="0.25">
      <c r="A176" t="s">
        <v>1275</v>
      </c>
      <c r="B176" t="s">
        <v>1276</v>
      </c>
      <c r="C176">
        <v>514</v>
      </c>
      <c r="D176">
        <v>323</v>
      </c>
      <c r="E176">
        <v>191</v>
      </c>
      <c r="F176">
        <v>870</v>
      </c>
      <c r="G176">
        <v>503</v>
      </c>
      <c r="H176">
        <v>0</v>
      </c>
      <c r="I176">
        <v>701</v>
      </c>
      <c r="J176" t="s">
        <v>1277</v>
      </c>
      <c r="M176" t="str">
        <f t="shared" si="14"/>
        <v>3004</v>
      </c>
      <c r="N176" t="str">
        <f t="shared" si="15"/>
        <v>Fredrikstad</v>
      </c>
      <c r="O176" s="2" t="str">
        <f t="shared" si="16"/>
        <v>323</v>
      </c>
      <c r="P176" s="2" t="str">
        <f t="shared" si="17"/>
        <v>191</v>
      </c>
      <c r="Q176" s="2" t="str">
        <f t="shared" si="18"/>
        <v>870</v>
      </c>
      <c r="R176" s="2" t="str">
        <f t="shared" si="19"/>
        <v>701</v>
      </c>
      <c r="S176" s="2" t="str">
        <f t="shared" si="20"/>
        <v>28342</v>
      </c>
    </row>
    <row r="177" spans="1:19" x14ac:dyDescent="0.25">
      <c r="A177" t="s">
        <v>1278</v>
      </c>
      <c r="B177" t="s">
        <v>1279</v>
      </c>
      <c r="C177">
        <v>511</v>
      </c>
      <c r="D177">
        <v>462</v>
      </c>
      <c r="E177">
        <v>49</v>
      </c>
      <c r="F177">
        <v>859</v>
      </c>
      <c r="G177" t="s">
        <v>679</v>
      </c>
      <c r="H177">
        <v>0</v>
      </c>
      <c r="I177">
        <v>0</v>
      </c>
      <c r="J177">
        <v>0</v>
      </c>
      <c r="M177" t="str">
        <f t="shared" si="14"/>
        <v>5020</v>
      </c>
      <c r="N177" t="str">
        <f t="shared" si="15"/>
        <v>Osen</v>
      </c>
      <c r="O177" s="2" t="str">
        <f t="shared" si="16"/>
        <v>462</v>
      </c>
      <c r="P177" s="2" t="str">
        <f t="shared" si="17"/>
        <v>49</v>
      </c>
      <c r="Q177" s="2" t="str">
        <f t="shared" si="18"/>
        <v>859</v>
      </c>
      <c r="R177" s="2" t="str">
        <f t="shared" si="19"/>
        <v>0</v>
      </c>
      <c r="S177" s="2" t="str">
        <f t="shared" si="20"/>
        <v>0</v>
      </c>
    </row>
    <row r="178" spans="1:19" x14ac:dyDescent="0.25">
      <c r="A178" t="s">
        <v>1280</v>
      </c>
      <c r="B178" t="s">
        <v>1104</v>
      </c>
      <c r="C178">
        <v>583</v>
      </c>
      <c r="D178">
        <v>374</v>
      </c>
      <c r="E178">
        <v>209</v>
      </c>
      <c r="F178">
        <v>786</v>
      </c>
      <c r="G178" t="s">
        <v>1281</v>
      </c>
      <c r="H178">
        <v>0</v>
      </c>
      <c r="I178">
        <v>42</v>
      </c>
      <c r="J178" t="s">
        <v>1282</v>
      </c>
      <c r="M178" t="str">
        <f t="shared" si="14"/>
        <v>3026</v>
      </c>
      <c r="N178" t="str">
        <f t="shared" si="15"/>
        <v>Aurskog-Høland</v>
      </c>
      <c r="O178" s="2" t="str">
        <f t="shared" si="16"/>
        <v>374</v>
      </c>
      <c r="P178" s="2" t="str">
        <f t="shared" si="17"/>
        <v>209</v>
      </c>
      <c r="Q178" s="2" t="str">
        <f t="shared" si="18"/>
        <v>786</v>
      </c>
      <c r="R178" s="2" t="str">
        <f t="shared" si="19"/>
        <v>42</v>
      </c>
      <c r="S178" s="2" t="str">
        <f t="shared" si="20"/>
        <v>15054</v>
      </c>
    </row>
    <row r="179" spans="1:19" x14ac:dyDescent="0.25">
      <c r="A179" t="s">
        <v>1283</v>
      </c>
      <c r="B179" t="s">
        <v>1140</v>
      </c>
      <c r="C179">
        <v>470</v>
      </c>
      <c r="D179">
        <v>179</v>
      </c>
      <c r="E179">
        <v>291</v>
      </c>
      <c r="F179">
        <v>897</v>
      </c>
      <c r="G179">
        <v>321</v>
      </c>
      <c r="H179">
        <v>0</v>
      </c>
      <c r="I179">
        <v>0</v>
      </c>
      <c r="J179">
        <v>0</v>
      </c>
      <c r="M179" t="str">
        <f t="shared" si="14"/>
        <v>1547</v>
      </c>
      <c r="N179" t="str">
        <f t="shared" si="15"/>
        <v>Aukra</v>
      </c>
      <c r="O179" s="2" t="str">
        <f t="shared" si="16"/>
        <v>179</v>
      </c>
      <c r="P179" s="2" t="str">
        <f t="shared" si="17"/>
        <v>291</v>
      </c>
      <c r="Q179" s="2" t="str">
        <f t="shared" si="18"/>
        <v>897</v>
      </c>
      <c r="R179" s="2" t="str">
        <f t="shared" si="19"/>
        <v>0</v>
      </c>
      <c r="S179" s="2" t="str">
        <f t="shared" si="20"/>
        <v>0</v>
      </c>
    </row>
    <row r="180" spans="1:19" x14ac:dyDescent="0.25">
      <c r="A180" t="s">
        <v>1284</v>
      </c>
      <c r="B180" t="s">
        <v>1285</v>
      </c>
      <c r="C180">
        <v>442</v>
      </c>
      <c r="D180">
        <v>0</v>
      </c>
      <c r="E180">
        <v>0</v>
      </c>
      <c r="F180">
        <v>907</v>
      </c>
      <c r="G180" t="s">
        <v>1286</v>
      </c>
      <c r="H180">
        <v>0</v>
      </c>
      <c r="I180">
        <v>0</v>
      </c>
      <c r="J180">
        <v>0</v>
      </c>
      <c r="M180" t="str">
        <f t="shared" si="14"/>
        <v>5416</v>
      </c>
      <c r="N180" t="str">
        <f t="shared" si="15"/>
        <v>Bardu</v>
      </c>
      <c r="O180" s="2" t="str">
        <f t="shared" si="16"/>
        <v>0</v>
      </c>
      <c r="P180" s="2" t="str">
        <f t="shared" si="17"/>
        <v>0</v>
      </c>
      <c r="Q180" s="2" t="str">
        <f t="shared" si="18"/>
        <v>907</v>
      </c>
      <c r="R180" s="2" t="str">
        <f t="shared" si="19"/>
        <v>0</v>
      </c>
      <c r="S180" s="2" t="str">
        <f t="shared" si="20"/>
        <v>0</v>
      </c>
    </row>
    <row r="181" spans="1:19" x14ac:dyDescent="0.25">
      <c r="A181" t="s">
        <v>1287</v>
      </c>
      <c r="B181" t="s">
        <v>1285</v>
      </c>
      <c r="C181">
        <v>551</v>
      </c>
      <c r="D181">
        <v>105</v>
      </c>
      <c r="E181">
        <v>15</v>
      </c>
      <c r="F181">
        <v>798</v>
      </c>
      <c r="G181" t="s">
        <v>1288</v>
      </c>
      <c r="H181">
        <v>0</v>
      </c>
      <c r="I181">
        <v>0</v>
      </c>
      <c r="J181" t="s">
        <v>1289</v>
      </c>
      <c r="M181" t="str">
        <f t="shared" si="14"/>
        <v>4618</v>
      </c>
      <c r="N181" t="str">
        <f t="shared" si="15"/>
        <v>Ullensvang</v>
      </c>
      <c r="O181" s="2" t="str">
        <f t="shared" si="16"/>
        <v>105</v>
      </c>
      <c r="P181" s="2" t="str">
        <f t="shared" si="17"/>
        <v>15</v>
      </c>
      <c r="Q181" s="2" t="str">
        <f t="shared" si="18"/>
        <v>798</v>
      </c>
      <c r="R181" s="2" t="str">
        <f t="shared" si="19"/>
        <v>0</v>
      </c>
      <c r="S181" s="2" t="str">
        <f t="shared" si="20"/>
        <v>31032</v>
      </c>
    </row>
    <row r="182" spans="1:19" x14ac:dyDescent="0.25">
      <c r="A182" t="s">
        <v>1290</v>
      </c>
      <c r="B182" t="s">
        <v>1291</v>
      </c>
      <c r="C182">
        <v>429</v>
      </c>
      <c r="D182">
        <v>332</v>
      </c>
      <c r="E182">
        <v>97</v>
      </c>
      <c r="F182">
        <v>881</v>
      </c>
      <c r="G182" t="s">
        <v>1292</v>
      </c>
      <c r="H182">
        <v>0</v>
      </c>
      <c r="I182">
        <v>0</v>
      </c>
      <c r="J182">
        <v>0</v>
      </c>
      <c r="M182" t="str">
        <f t="shared" si="14"/>
        <v>1811</v>
      </c>
      <c r="N182" t="str">
        <f t="shared" si="15"/>
        <v>Bindal</v>
      </c>
      <c r="O182" s="2" t="str">
        <f t="shared" si="16"/>
        <v>332</v>
      </c>
      <c r="P182" s="2" t="str">
        <f t="shared" si="17"/>
        <v>97</v>
      </c>
      <c r="Q182" s="2" t="str">
        <f t="shared" si="18"/>
        <v>881</v>
      </c>
      <c r="R182" s="2" t="str">
        <f t="shared" si="19"/>
        <v>0</v>
      </c>
      <c r="S182" s="2" t="str">
        <f t="shared" si="20"/>
        <v>0</v>
      </c>
    </row>
    <row r="183" spans="1:19" x14ac:dyDescent="0.25">
      <c r="A183" t="s">
        <v>1293</v>
      </c>
      <c r="B183" t="s">
        <v>1294</v>
      </c>
      <c r="C183">
        <v>534</v>
      </c>
      <c r="D183">
        <v>221</v>
      </c>
      <c r="E183">
        <v>313</v>
      </c>
      <c r="F183">
        <v>761</v>
      </c>
      <c r="G183" t="s">
        <v>1295</v>
      </c>
      <c r="H183">
        <v>0</v>
      </c>
      <c r="I183">
        <v>0</v>
      </c>
      <c r="J183">
        <v>71</v>
      </c>
      <c r="M183" t="str">
        <f t="shared" si="14"/>
        <v>3052</v>
      </c>
      <c r="N183" t="str">
        <f t="shared" si="15"/>
        <v>Nore og Uvdal</v>
      </c>
      <c r="O183" s="2" t="str">
        <f t="shared" si="16"/>
        <v>221</v>
      </c>
      <c r="P183" s="2" t="str">
        <f t="shared" si="17"/>
        <v>313</v>
      </c>
      <c r="Q183" s="2" t="str">
        <f t="shared" si="18"/>
        <v>761</v>
      </c>
      <c r="R183" s="2" t="str">
        <f t="shared" si="19"/>
        <v>0</v>
      </c>
      <c r="S183" s="2" t="str">
        <f t="shared" si="20"/>
        <v>71</v>
      </c>
    </row>
    <row r="184" spans="1:19" x14ac:dyDescent="0.25">
      <c r="A184" t="s">
        <v>1296</v>
      </c>
      <c r="B184" t="s">
        <v>1297</v>
      </c>
      <c r="C184">
        <v>534</v>
      </c>
      <c r="D184">
        <v>202</v>
      </c>
      <c r="E184">
        <v>332</v>
      </c>
      <c r="F184">
        <v>753</v>
      </c>
      <c r="G184">
        <v>845</v>
      </c>
      <c r="H184">
        <v>0</v>
      </c>
      <c r="I184">
        <v>0</v>
      </c>
      <c r="J184">
        <v>0</v>
      </c>
      <c r="M184" t="str">
        <f t="shared" si="14"/>
        <v>3816</v>
      </c>
      <c r="N184" t="str">
        <f t="shared" si="15"/>
        <v>Nome</v>
      </c>
      <c r="O184" s="2" t="str">
        <f t="shared" si="16"/>
        <v>202</v>
      </c>
      <c r="P184" s="2" t="str">
        <f t="shared" si="17"/>
        <v>332</v>
      </c>
      <c r="Q184" s="2" t="str">
        <f t="shared" si="18"/>
        <v>753</v>
      </c>
      <c r="R184" s="2" t="str">
        <f t="shared" si="19"/>
        <v>0</v>
      </c>
      <c r="S184" s="2" t="str">
        <f t="shared" si="20"/>
        <v>0</v>
      </c>
    </row>
    <row r="185" spans="1:19" x14ac:dyDescent="0.25">
      <c r="A185" t="s">
        <v>1298</v>
      </c>
      <c r="B185" t="s">
        <v>1299</v>
      </c>
      <c r="C185">
        <v>465</v>
      </c>
      <c r="D185">
        <v>315</v>
      </c>
      <c r="E185">
        <v>150</v>
      </c>
      <c r="F185">
        <v>735</v>
      </c>
      <c r="G185">
        <v>605</v>
      </c>
      <c r="H185">
        <v>0</v>
      </c>
      <c r="I185">
        <v>725</v>
      </c>
      <c r="J185" t="s">
        <v>1300</v>
      </c>
      <c r="M185" t="str">
        <f t="shared" si="14"/>
        <v>3013</v>
      </c>
      <c r="N185" t="str">
        <f t="shared" si="15"/>
        <v>Marker</v>
      </c>
      <c r="O185" s="2" t="str">
        <f t="shared" si="16"/>
        <v>315</v>
      </c>
      <c r="P185" s="2" t="str">
        <f t="shared" si="17"/>
        <v>150</v>
      </c>
      <c r="Q185" s="2" t="str">
        <f t="shared" si="18"/>
        <v>735</v>
      </c>
      <c r="R185" s="2" t="str">
        <f t="shared" si="19"/>
        <v>725</v>
      </c>
      <c r="S185" s="2" t="str">
        <f t="shared" si="20"/>
        <v>18746</v>
      </c>
    </row>
    <row r="186" spans="1:19" x14ac:dyDescent="0.25">
      <c r="A186" t="s">
        <v>1301</v>
      </c>
      <c r="B186" t="s">
        <v>1302</v>
      </c>
      <c r="C186">
        <v>300</v>
      </c>
      <c r="D186">
        <v>213</v>
      </c>
      <c r="E186">
        <v>87</v>
      </c>
      <c r="F186">
        <v>897</v>
      </c>
      <c r="G186">
        <v>821</v>
      </c>
      <c r="H186">
        <v>0</v>
      </c>
      <c r="I186">
        <v>0</v>
      </c>
      <c r="J186">
        <v>0</v>
      </c>
      <c r="M186" t="str">
        <f t="shared" si="14"/>
        <v>3032</v>
      </c>
      <c r="N186" t="str">
        <f t="shared" si="15"/>
        <v>Gjerdrum</v>
      </c>
      <c r="O186" s="2" t="str">
        <f t="shared" si="16"/>
        <v>213</v>
      </c>
      <c r="P186" s="2" t="str">
        <f t="shared" si="17"/>
        <v>87</v>
      </c>
      <c r="Q186" s="2" t="str">
        <f t="shared" si="18"/>
        <v>897</v>
      </c>
      <c r="R186" s="2" t="str">
        <f t="shared" si="19"/>
        <v>0</v>
      </c>
      <c r="S186" s="2" t="str">
        <f t="shared" si="20"/>
        <v>0</v>
      </c>
    </row>
    <row r="187" spans="1:19" x14ac:dyDescent="0.25">
      <c r="A187" t="s">
        <v>1303</v>
      </c>
      <c r="B187" t="s">
        <v>1302</v>
      </c>
      <c r="C187">
        <v>465</v>
      </c>
      <c r="D187">
        <v>320</v>
      </c>
      <c r="E187">
        <v>145</v>
      </c>
      <c r="F187">
        <v>732</v>
      </c>
      <c r="G187" t="s">
        <v>836</v>
      </c>
      <c r="H187">
        <v>0</v>
      </c>
      <c r="I187">
        <v>0</v>
      </c>
      <c r="J187" t="s">
        <v>1304</v>
      </c>
      <c r="M187" t="str">
        <f t="shared" si="14"/>
        <v>1841</v>
      </c>
      <c r="N187" t="str">
        <f t="shared" si="15"/>
        <v>Fauske</v>
      </c>
      <c r="O187" s="2" t="str">
        <f t="shared" si="16"/>
        <v>320</v>
      </c>
      <c r="P187" s="2" t="str">
        <f t="shared" si="17"/>
        <v>145</v>
      </c>
      <c r="Q187" s="2" t="str">
        <f t="shared" si="18"/>
        <v>732</v>
      </c>
      <c r="R187" s="2" t="str">
        <f t="shared" si="19"/>
        <v>0</v>
      </c>
      <c r="S187" s="2" t="str">
        <f t="shared" si="20"/>
        <v>7111</v>
      </c>
    </row>
    <row r="188" spans="1:19" x14ac:dyDescent="0.25">
      <c r="A188" t="s">
        <v>1305</v>
      </c>
      <c r="B188" t="s">
        <v>1306</v>
      </c>
      <c r="C188">
        <v>411</v>
      </c>
      <c r="D188">
        <v>284</v>
      </c>
      <c r="E188">
        <v>127</v>
      </c>
      <c r="F188">
        <v>764</v>
      </c>
      <c r="G188" t="s">
        <v>1307</v>
      </c>
      <c r="H188">
        <v>0</v>
      </c>
      <c r="I188">
        <v>150</v>
      </c>
      <c r="J188" t="s">
        <v>1308</v>
      </c>
      <c r="M188" t="str">
        <f t="shared" si="14"/>
        <v>1871</v>
      </c>
      <c r="N188" t="str">
        <f t="shared" si="15"/>
        <v>Andøy</v>
      </c>
      <c r="O188" s="2" t="str">
        <f t="shared" si="16"/>
        <v>284</v>
      </c>
      <c r="P188" s="2" t="str">
        <f t="shared" si="17"/>
        <v>127</v>
      </c>
      <c r="Q188" s="2" t="str">
        <f t="shared" si="18"/>
        <v>764</v>
      </c>
      <c r="R188" s="2" t="str">
        <f t="shared" si="19"/>
        <v>150</v>
      </c>
      <c r="S188" s="2" t="str">
        <f t="shared" si="20"/>
        <v>4011</v>
      </c>
    </row>
    <row r="189" spans="1:19" x14ac:dyDescent="0.25">
      <c r="A189" t="s">
        <v>1309</v>
      </c>
      <c r="B189" t="s">
        <v>1310</v>
      </c>
      <c r="C189">
        <v>396</v>
      </c>
      <c r="D189">
        <v>328</v>
      </c>
      <c r="E189">
        <v>68</v>
      </c>
      <c r="F189">
        <v>757</v>
      </c>
      <c r="G189" t="s">
        <v>1311</v>
      </c>
      <c r="H189">
        <v>0</v>
      </c>
      <c r="I189">
        <v>0</v>
      </c>
      <c r="J189">
        <v>50</v>
      </c>
      <c r="M189" t="str">
        <f t="shared" si="14"/>
        <v>1528</v>
      </c>
      <c r="N189" t="str">
        <f t="shared" si="15"/>
        <v>Sykkylven</v>
      </c>
      <c r="O189" s="2" t="str">
        <f t="shared" si="16"/>
        <v>328</v>
      </c>
      <c r="P189" s="2" t="str">
        <f t="shared" si="17"/>
        <v>68</v>
      </c>
      <c r="Q189" s="2" t="str">
        <f t="shared" si="18"/>
        <v>757</v>
      </c>
      <c r="R189" s="2" t="str">
        <f t="shared" si="19"/>
        <v>0</v>
      </c>
      <c r="S189" s="2" t="str">
        <f t="shared" si="20"/>
        <v>50</v>
      </c>
    </row>
    <row r="190" spans="1:19" x14ac:dyDescent="0.25">
      <c r="A190" t="s">
        <v>1312</v>
      </c>
      <c r="B190" t="s">
        <v>1313</v>
      </c>
      <c r="C190">
        <v>419</v>
      </c>
      <c r="D190">
        <v>312</v>
      </c>
      <c r="E190">
        <v>107</v>
      </c>
      <c r="F190">
        <v>726</v>
      </c>
      <c r="G190">
        <v>484</v>
      </c>
      <c r="H190">
        <v>0</v>
      </c>
      <c r="I190">
        <v>0</v>
      </c>
      <c r="J190">
        <v>32</v>
      </c>
      <c r="M190" t="str">
        <f t="shared" si="14"/>
        <v>1532</v>
      </c>
      <c r="N190" t="str">
        <f t="shared" si="15"/>
        <v>Giske</v>
      </c>
      <c r="O190" s="2" t="str">
        <f t="shared" si="16"/>
        <v>312</v>
      </c>
      <c r="P190" s="2" t="str">
        <f t="shared" si="17"/>
        <v>107</v>
      </c>
      <c r="Q190" s="2" t="str">
        <f t="shared" si="18"/>
        <v>726</v>
      </c>
      <c r="R190" s="2" t="str">
        <f t="shared" si="19"/>
        <v>0</v>
      </c>
      <c r="S190" s="2" t="str">
        <f t="shared" si="20"/>
        <v>32</v>
      </c>
    </row>
    <row r="191" spans="1:19" x14ac:dyDescent="0.25">
      <c r="A191" t="s">
        <v>1314</v>
      </c>
      <c r="B191" t="s">
        <v>1315</v>
      </c>
      <c r="C191">
        <v>406</v>
      </c>
      <c r="D191">
        <v>309</v>
      </c>
      <c r="E191">
        <v>97</v>
      </c>
      <c r="F191">
        <v>733</v>
      </c>
      <c r="G191">
        <v>0</v>
      </c>
      <c r="H191">
        <v>0</v>
      </c>
      <c r="I191">
        <v>284</v>
      </c>
      <c r="J191" t="s">
        <v>1316</v>
      </c>
      <c r="M191" t="str">
        <f t="shared" si="14"/>
        <v>3015</v>
      </c>
      <c r="N191" t="str">
        <f t="shared" si="15"/>
        <v>Skiptvet</v>
      </c>
      <c r="O191" s="2" t="str">
        <f t="shared" si="16"/>
        <v>309</v>
      </c>
      <c r="P191" s="2" t="str">
        <f t="shared" si="17"/>
        <v>97</v>
      </c>
      <c r="Q191" s="2" t="str">
        <f t="shared" si="18"/>
        <v>733</v>
      </c>
      <c r="R191" s="2" t="str">
        <f t="shared" si="19"/>
        <v>284</v>
      </c>
      <c r="S191" s="2" t="str">
        <f t="shared" si="20"/>
        <v>22509</v>
      </c>
    </row>
    <row r="192" spans="1:19" x14ac:dyDescent="0.25">
      <c r="A192" t="s">
        <v>1317</v>
      </c>
      <c r="B192" t="s">
        <v>1318</v>
      </c>
      <c r="C192">
        <v>505</v>
      </c>
      <c r="D192">
        <v>179</v>
      </c>
      <c r="E192">
        <v>326</v>
      </c>
      <c r="F192">
        <v>600</v>
      </c>
      <c r="G192" t="s">
        <v>1319</v>
      </c>
      <c r="H192">
        <v>0</v>
      </c>
      <c r="I192">
        <v>0</v>
      </c>
      <c r="J192" t="s">
        <v>1320</v>
      </c>
      <c r="M192" t="str">
        <f t="shared" si="14"/>
        <v>3808</v>
      </c>
      <c r="N192" t="str">
        <f t="shared" si="15"/>
        <v>Notodden</v>
      </c>
      <c r="O192" s="2" t="str">
        <f t="shared" si="16"/>
        <v>179</v>
      </c>
      <c r="P192" s="2" t="str">
        <f t="shared" si="17"/>
        <v>326</v>
      </c>
      <c r="Q192" s="2" t="str">
        <f t="shared" si="18"/>
        <v>600</v>
      </c>
      <c r="R192" s="2" t="str">
        <f t="shared" si="19"/>
        <v>0</v>
      </c>
      <c r="S192" s="2" t="str">
        <f t="shared" si="20"/>
        <v>7623</v>
      </c>
    </row>
    <row r="193" spans="1:19" x14ac:dyDescent="0.25">
      <c r="A193" t="s">
        <v>1321</v>
      </c>
      <c r="B193" t="s">
        <v>1322</v>
      </c>
      <c r="C193">
        <v>451</v>
      </c>
      <c r="D193">
        <v>352</v>
      </c>
      <c r="E193">
        <v>99</v>
      </c>
      <c r="F193">
        <v>640</v>
      </c>
      <c r="G193" t="s">
        <v>1323</v>
      </c>
      <c r="H193">
        <v>0</v>
      </c>
      <c r="I193">
        <v>0</v>
      </c>
      <c r="J193">
        <v>0</v>
      </c>
      <c r="M193" t="str">
        <f t="shared" si="14"/>
        <v>5026</v>
      </c>
      <c r="N193" t="str">
        <f t="shared" si="15"/>
        <v>Holtålen</v>
      </c>
      <c r="O193" s="2" t="str">
        <f t="shared" si="16"/>
        <v>352</v>
      </c>
      <c r="P193" s="2" t="str">
        <f t="shared" si="17"/>
        <v>99</v>
      </c>
      <c r="Q193" s="2" t="str">
        <f t="shared" si="18"/>
        <v>640</v>
      </c>
      <c r="R193" s="2" t="str">
        <f t="shared" si="19"/>
        <v>0</v>
      </c>
      <c r="S193" s="2" t="str">
        <f t="shared" si="20"/>
        <v>0</v>
      </c>
    </row>
    <row r="194" spans="1:19" x14ac:dyDescent="0.25">
      <c r="A194" t="s">
        <v>1324</v>
      </c>
      <c r="B194" t="s">
        <v>1325</v>
      </c>
      <c r="C194">
        <v>416</v>
      </c>
      <c r="D194">
        <v>249</v>
      </c>
      <c r="E194">
        <v>167</v>
      </c>
      <c r="F194">
        <v>648</v>
      </c>
      <c r="G194" t="s">
        <v>1326</v>
      </c>
      <c r="H194">
        <v>0</v>
      </c>
      <c r="I194">
        <v>354</v>
      </c>
      <c r="J194" t="s">
        <v>1327</v>
      </c>
      <c r="M194" t="str">
        <f t="shared" si="14"/>
        <v>1828</v>
      </c>
      <c r="N194" t="str">
        <f t="shared" si="15"/>
        <v>Nesna</v>
      </c>
      <c r="O194" s="2" t="str">
        <f t="shared" si="16"/>
        <v>249</v>
      </c>
      <c r="P194" s="2" t="str">
        <f t="shared" si="17"/>
        <v>167</v>
      </c>
      <c r="Q194" s="2" t="str">
        <f t="shared" si="18"/>
        <v>648</v>
      </c>
      <c r="R194" s="2" t="str">
        <f t="shared" si="19"/>
        <v>354</v>
      </c>
      <c r="S194" s="2" t="str">
        <f t="shared" si="20"/>
        <v>7362</v>
      </c>
    </row>
    <row r="195" spans="1:19" x14ac:dyDescent="0.25">
      <c r="A195" t="s">
        <v>1328</v>
      </c>
      <c r="B195" t="s">
        <v>1329</v>
      </c>
      <c r="C195">
        <v>400</v>
      </c>
      <c r="D195">
        <v>368</v>
      </c>
      <c r="E195">
        <v>32</v>
      </c>
      <c r="F195">
        <v>661</v>
      </c>
      <c r="G195">
        <v>358</v>
      </c>
      <c r="H195">
        <v>0</v>
      </c>
      <c r="I195">
        <v>0</v>
      </c>
      <c r="J195">
        <v>0</v>
      </c>
      <c r="M195" t="str">
        <f t="shared" ref="M195:M258" si="21">LEFT(A195,4)</f>
        <v>3425</v>
      </c>
      <c r="N195" t="str">
        <f t="shared" ref="N195:N258" si="22">RIGHT(A195,(LEN(A195)-5))</f>
        <v>Engerdal</v>
      </c>
      <c r="O195" s="2" t="str">
        <f t="shared" ref="O195:O258" si="23">SUBSTITUTE(D195," ","")</f>
        <v>368</v>
      </c>
      <c r="P195" s="2" t="str">
        <f t="shared" ref="P195:P258" si="24">SUBSTITUTE(E195," ","")</f>
        <v>32</v>
      </c>
      <c r="Q195" s="2" t="str">
        <f t="shared" ref="Q195:Q258" si="25">SUBSTITUTE(F195," ","")</f>
        <v>661</v>
      </c>
      <c r="R195" s="2" t="str">
        <f t="shared" ref="R195:R258" si="26">SUBSTITUTE(I195," ","")</f>
        <v>0</v>
      </c>
      <c r="S195" s="2" t="str">
        <f t="shared" ref="S195:S258" si="27">SUBSTITUTE(J195," ","")</f>
        <v>0</v>
      </c>
    </row>
    <row r="196" spans="1:19" x14ac:dyDescent="0.25">
      <c r="A196" t="s">
        <v>1330</v>
      </c>
      <c r="B196" t="s">
        <v>1331</v>
      </c>
      <c r="C196">
        <v>398</v>
      </c>
      <c r="D196">
        <v>278</v>
      </c>
      <c r="E196">
        <v>120</v>
      </c>
      <c r="F196">
        <v>658</v>
      </c>
      <c r="G196" t="s">
        <v>1332</v>
      </c>
      <c r="H196">
        <v>0</v>
      </c>
      <c r="I196">
        <v>0</v>
      </c>
      <c r="J196" t="s">
        <v>1333</v>
      </c>
      <c r="M196" t="str">
        <f t="shared" si="21"/>
        <v>4615</v>
      </c>
      <c r="N196" t="str">
        <f t="shared" si="22"/>
        <v>Fitjar</v>
      </c>
      <c r="O196" s="2" t="str">
        <f t="shared" si="23"/>
        <v>278</v>
      </c>
      <c r="P196" s="2" t="str">
        <f t="shared" si="24"/>
        <v>120</v>
      </c>
      <c r="Q196" s="2" t="str">
        <f t="shared" si="25"/>
        <v>658</v>
      </c>
      <c r="R196" s="2" t="str">
        <f t="shared" si="26"/>
        <v>0</v>
      </c>
      <c r="S196" s="2" t="str">
        <f t="shared" si="27"/>
        <v>7518</v>
      </c>
    </row>
    <row r="197" spans="1:19" x14ac:dyDescent="0.25">
      <c r="A197" t="s">
        <v>1334</v>
      </c>
      <c r="B197" t="s">
        <v>1335</v>
      </c>
      <c r="C197">
        <v>358</v>
      </c>
      <c r="D197">
        <v>102</v>
      </c>
      <c r="E197">
        <v>256</v>
      </c>
      <c r="F197">
        <v>680</v>
      </c>
      <c r="G197" t="s">
        <v>1336</v>
      </c>
      <c r="H197">
        <v>0</v>
      </c>
      <c r="I197">
        <v>0</v>
      </c>
      <c r="J197">
        <v>34</v>
      </c>
      <c r="M197" t="str">
        <f t="shared" si="21"/>
        <v>3422</v>
      </c>
      <c r="N197" t="str">
        <f t="shared" si="22"/>
        <v>Åmot</v>
      </c>
      <c r="O197" s="2" t="str">
        <f t="shared" si="23"/>
        <v>102</v>
      </c>
      <c r="P197" s="2" t="str">
        <f t="shared" si="24"/>
        <v>256</v>
      </c>
      <c r="Q197" s="2" t="str">
        <f t="shared" si="25"/>
        <v>680</v>
      </c>
      <c r="R197" s="2" t="str">
        <f t="shared" si="26"/>
        <v>0</v>
      </c>
      <c r="S197" s="2" t="str">
        <f t="shared" si="27"/>
        <v>34</v>
      </c>
    </row>
    <row r="198" spans="1:19" x14ac:dyDescent="0.25">
      <c r="A198" t="s">
        <v>1337</v>
      </c>
      <c r="B198" t="s">
        <v>1338</v>
      </c>
      <c r="C198">
        <v>384</v>
      </c>
      <c r="D198">
        <v>258</v>
      </c>
      <c r="E198">
        <v>126</v>
      </c>
      <c r="F198">
        <v>641</v>
      </c>
      <c r="G198" t="s">
        <v>1339</v>
      </c>
      <c r="H198">
        <v>0</v>
      </c>
      <c r="I198">
        <v>0</v>
      </c>
      <c r="J198">
        <v>0</v>
      </c>
      <c r="M198" t="str">
        <f t="shared" si="21"/>
        <v>4228</v>
      </c>
      <c r="N198" t="str">
        <f t="shared" si="22"/>
        <v>Sirdal</v>
      </c>
      <c r="O198" s="2" t="str">
        <f t="shared" si="23"/>
        <v>258</v>
      </c>
      <c r="P198" s="2" t="str">
        <f t="shared" si="24"/>
        <v>126</v>
      </c>
      <c r="Q198" s="2" t="str">
        <f t="shared" si="25"/>
        <v>641</v>
      </c>
      <c r="R198" s="2" t="str">
        <f t="shared" si="26"/>
        <v>0</v>
      </c>
      <c r="S198" s="2" t="str">
        <f t="shared" si="27"/>
        <v>0</v>
      </c>
    </row>
    <row r="199" spans="1:19" x14ac:dyDescent="0.25">
      <c r="A199" t="s">
        <v>1340</v>
      </c>
      <c r="B199" t="s">
        <v>972</v>
      </c>
      <c r="C199">
        <v>393</v>
      </c>
      <c r="D199">
        <v>322</v>
      </c>
      <c r="E199">
        <v>71</v>
      </c>
      <c r="F199">
        <v>628</v>
      </c>
      <c r="G199" t="s">
        <v>466</v>
      </c>
      <c r="H199">
        <v>0</v>
      </c>
      <c r="I199">
        <v>221</v>
      </c>
      <c r="J199">
        <v>0</v>
      </c>
      <c r="M199" t="str">
        <f t="shared" si="21"/>
        <v>5031</v>
      </c>
      <c r="N199" t="str">
        <f t="shared" si="22"/>
        <v>Malvik</v>
      </c>
      <c r="O199" s="2" t="str">
        <f t="shared" si="23"/>
        <v>322</v>
      </c>
      <c r="P199" s="2" t="str">
        <f t="shared" si="24"/>
        <v>71</v>
      </c>
      <c r="Q199" s="2" t="str">
        <f t="shared" si="25"/>
        <v>628</v>
      </c>
      <c r="R199" s="2" t="str">
        <f t="shared" si="26"/>
        <v>221</v>
      </c>
      <c r="S199" s="2" t="str">
        <f t="shared" si="27"/>
        <v>0</v>
      </c>
    </row>
    <row r="200" spans="1:19" x14ac:dyDescent="0.25">
      <c r="A200" t="s">
        <v>1341</v>
      </c>
      <c r="B200" t="s">
        <v>1342</v>
      </c>
      <c r="C200">
        <v>404</v>
      </c>
      <c r="D200">
        <v>356</v>
      </c>
      <c r="E200">
        <v>48</v>
      </c>
      <c r="F200">
        <v>610</v>
      </c>
      <c r="G200">
        <v>220</v>
      </c>
      <c r="H200">
        <v>0</v>
      </c>
      <c r="I200">
        <v>0</v>
      </c>
      <c r="J200">
        <v>46</v>
      </c>
      <c r="M200" t="str">
        <f t="shared" si="21"/>
        <v>5033</v>
      </c>
      <c r="N200" t="str">
        <f t="shared" si="22"/>
        <v>Tydal</v>
      </c>
      <c r="O200" s="2" t="str">
        <f t="shared" si="23"/>
        <v>356</v>
      </c>
      <c r="P200" s="2" t="str">
        <f t="shared" si="24"/>
        <v>48</v>
      </c>
      <c r="Q200" s="2" t="str">
        <f t="shared" si="25"/>
        <v>610</v>
      </c>
      <c r="R200" s="2" t="str">
        <f t="shared" si="26"/>
        <v>0</v>
      </c>
      <c r="S200" s="2" t="str">
        <f t="shared" si="27"/>
        <v>46</v>
      </c>
    </row>
    <row r="201" spans="1:19" x14ac:dyDescent="0.25">
      <c r="A201" t="s">
        <v>1343</v>
      </c>
      <c r="B201" t="s">
        <v>1344</v>
      </c>
      <c r="C201">
        <v>352</v>
      </c>
      <c r="D201">
        <v>111</v>
      </c>
      <c r="E201">
        <v>241</v>
      </c>
      <c r="F201">
        <v>659</v>
      </c>
      <c r="G201" t="s">
        <v>1345</v>
      </c>
      <c r="H201">
        <v>0</v>
      </c>
      <c r="I201">
        <v>0</v>
      </c>
      <c r="J201" t="s">
        <v>1346</v>
      </c>
      <c r="M201" t="str">
        <f t="shared" si="21"/>
        <v>3820</v>
      </c>
      <c r="N201" t="str">
        <f t="shared" si="22"/>
        <v>Seljord</v>
      </c>
      <c r="O201" s="2" t="str">
        <f t="shared" si="23"/>
        <v>111</v>
      </c>
      <c r="P201" s="2" t="str">
        <f t="shared" si="24"/>
        <v>241</v>
      </c>
      <c r="Q201" s="2" t="str">
        <f t="shared" si="25"/>
        <v>659</v>
      </c>
      <c r="R201" s="2" t="str">
        <f t="shared" si="26"/>
        <v>0</v>
      </c>
      <c r="S201" s="2" t="str">
        <f t="shared" si="27"/>
        <v>7502</v>
      </c>
    </row>
    <row r="202" spans="1:19" x14ac:dyDescent="0.25">
      <c r="A202" t="s">
        <v>1347</v>
      </c>
      <c r="B202">
        <v>984</v>
      </c>
      <c r="C202">
        <v>315</v>
      </c>
      <c r="D202">
        <v>278</v>
      </c>
      <c r="E202">
        <v>37</v>
      </c>
      <c r="F202">
        <v>669</v>
      </c>
      <c r="G202" t="s">
        <v>1028</v>
      </c>
      <c r="H202">
        <v>0</v>
      </c>
      <c r="I202">
        <v>0</v>
      </c>
      <c r="J202">
        <v>0</v>
      </c>
      <c r="M202" t="str">
        <f t="shared" si="21"/>
        <v>1816</v>
      </c>
      <c r="N202" t="str">
        <f t="shared" si="22"/>
        <v>Vevelstad</v>
      </c>
      <c r="O202" s="2" t="str">
        <f t="shared" si="23"/>
        <v>278</v>
      </c>
      <c r="P202" s="2" t="str">
        <f t="shared" si="24"/>
        <v>37</v>
      </c>
      <c r="Q202" s="2" t="str">
        <f t="shared" si="25"/>
        <v>669</v>
      </c>
      <c r="R202" s="2" t="str">
        <f t="shared" si="26"/>
        <v>0</v>
      </c>
      <c r="S202" s="2" t="str">
        <f t="shared" si="27"/>
        <v>0</v>
      </c>
    </row>
    <row r="203" spans="1:19" x14ac:dyDescent="0.25">
      <c r="A203" t="s">
        <v>1348</v>
      </c>
      <c r="B203">
        <v>979</v>
      </c>
      <c r="C203">
        <v>337</v>
      </c>
      <c r="D203">
        <v>0</v>
      </c>
      <c r="E203">
        <v>0</v>
      </c>
      <c r="F203">
        <v>642</v>
      </c>
      <c r="G203">
        <v>521</v>
      </c>
      <c r="H203">
        <v>0</v>
      </c>
      <c r="I203">
        <v>0</v>
      </c>
      <c r="J203" t="s">
        <v>1349</v>
      </c>
      <c r="M203" t="str">
        <f t="shared" si="21"/>
        <v>3012</v>
      </c>
      <c r="N203" t="str">
        <f t="shared" si="22"/>
        <v>Aremark</v>
      </c>
      <c r="O203" s="2" t="str">
        <f t="shared" si="23"/>
        <v>0</v>
      </c>
      <c r="P203" s="2" t="str">
        <f t="shared" si="24"/>
        <v>0</v>
      </c>
      <c r="Q203" s="2" t="str">
        <f t="shared" si="25"/>
        <v>642</v>
      </c>
      <c r="R203" s="2" t="str">
        <f t="shared" si="26"/>
        <v>0</v>
      </c>
      <c r="S203" s="2" t="str">
        <f t="shared" si="27"/>
        <v>7978</v>
      </c>
    </row>
    <row r="204" spans="1:19" x14ac:dyDescent="0.25">
      <c r="A204" t="s">
        <v>1350</v>
      </c>
      <c r="B204">
        <v>978</v>
      </c>
      <c r="C204">
        <v>390</v>
      </c>
      <c r="D204">
        <v>130</v>
      </c>
      <c r="E204">
        <v>260</v>
      </c>
      <c r="F204">
        <v>588</v>
      </c>
      <c r="G204" t="s">
        <v>679</v>
      </c>
      <c r="H204">
        <v>0</v>
      </c>
      <c r="I204">
        <v>0</v>
      </c>
      <c r="J204">
        <v>130</v>
      </c>
      <c r="M204" t="str">
        <f t="shared" si="21"/>
        <v>4219</v>
      </c>
      <c r="N204" t="str">
        <f t="shared" si="22"/>
        <v>Evje og Hornnes</v>
      </c>
      <c r="O204" s="2" t="str">
        <f t="shared" si="23"/>
        <v>130</v>
      </c>
      <c r="P204" s="2" t="str">
        <f t="shared" si="24"/>
        <v>260</v>
      </c>
      <c r="Q204" s="2" t="str">
        <f t="shared" si="25"/>
        <v>588</v>
      </c>
      <c r="R204" s="2" t="str">
        <f t="shared" si="26"/>
        <v>0</v>
      </c>
      <c r="S204" s="2" t="str">
        <f t="shared" si="27"/>
        <v>130</v>
      </c>
    </row>
    <row r="205" spans="1:19" x14ac:dyDescent="0.25">
      <c r="A205" t="s">
        <v>1351</v>
      </c>
      <c r="B205">
        <v>972</v>
      </c>
      <c r="C205">
        <v>349</v>
      </c>
      <c r="D205">
        <v>91</v>
      </c>
      <c r="E205">
        <v>258</v>
      </c>
      <c r="F205">
        <v>623</v>
      </c>
      <c r="G205" t="s">
        <v>1352</v>
      </c>
      <c r="H205">
        <v>0</v>
      </c>
      <c r="I205">
        <v>0</v>
      </c>
      <c r="J205">
        <v>0</v>
      </c>
      <c r="M205" t="str">
        <f t="shared" si="21"/>
        <v>3818</v>
      </c>
      <c r="N205" t="str">
        <f t="shared" si="22"/>
        <v>Tinn</v>
      </c>
      <c r="O205" s="2" t="str">
        <f t="shared" si="23"/>
        <v>91</v>
      </c>
      <c r="P205" s="2" t="str">
        <f t="shared" si="24"/>
        <v>258</v>
      </c>
      <c r="Q205" s="2" t="str">
        <f t="shared" si="25"/>
        <v>623</v>
      </c>
      <c r="R205" s="2" t="str">
        <f t="shared" si="26"/>
        <v>0</v>
      </c>
      <c r="S205" s="2" t="str">
        <f t="shared" si="27"/>
        <v>0</v>
      </c>
    </row>
    <row r="206" spans="1:19" x14ac:dyDescent="0.25">
      <c r="A206" t="s">
        <v>1353</v>
      </c>
      <c r="B206">
        <v>971</v>
      </c>
      <c r="C206">
        <v>320</v>
      </c>
      <c r="D206">
        <v>232</v>
      </c>
      <c r="E206">
        <v>88</v>
      </c>
      <c r="F206">
        <v>651</v>
      </c>
      <c r="G206">
        <v>554</v>
      </c>
      <c r="H206">
        <v>0</v>
      </c>
      <c r="I206">
        <v>0</v>
      </c>
      <c r="J206">
        <v>0</v>
      </c>
      <c r="M206" t="str">
        <f t="shared" si="21"/>
        <v>5044</v>
      </c>
      <c r="N206" t="str">
        <f t="shared" si="22"/>
        <v>Namsskogan</v>
      </c>
      <c r="O206" s="2" t="str">
        <f t="shared" si="23"/>
        <v>232</v>
      </c>
      <c r="P206" s="2" t="str">
        <f t="shared" si="24"/>
        <v>88</v>
      </c>
      <c r="Q206" s="2" t="str">
        <f t="shared" si="25"/>
        <v>651</v>
      </c>
      <c r="R206" s="2" t="str">
        <f t="shared" si="26"/>
        <v>0</v>
      </c>
      <c r="S206" s="2" t="str">
        <f t="shared" si="27"/>
        <v>0</v>
      </c>
    </row>
    <row r="207" spans="1:19" x14ac:dyDescent="0.25">
      <c r="A207" t="s">
        <v>1354</v>
      </c>
      <c r="B207">
        <v>968</v>
      </c>
      <c r="C207">
        <v>322</v>
      </c>
      <c r="D207">
        <v>219</v>
      </c>
      <c r="E207">
        <v>103</v>
      </c>
      <c r="F207">
        <v>646</v>
      </c>
      <c r="G207" t="s">
        <v>1355</v>
      </c>
      <c r="H207">
        <v>0</v>
      </c>
      <c r="I207">
        <v>0</v>
      </c>
      <c r="J207">
        <v>0</v>
      </c>
      <c r="M207" t="str">
        <f t="shared" si="21"/>
        <v>1867</v>
      </c>
      <c r="N207" t="str">
        <f t="shared" si="22"/>
        <v>Bø</v>
      </c>
      <c r="O207" s="2" t="str">
        <f t="shared" si="23"/>
        <v>219</v>
      </c>
      <c r="P207" s="2" t="str">
        <f t="shared" si="24"/>
        <v>103</v>
      </c>
      <c r="Q207" s="2" t="str">
        <f t="shared" si="25"/>
        <v>646</v>
      </c>
      <c r="R207" s="2" t="str">
        <f t="shared" si="26"/>
        <v>0</v>
      </c>
      <c r="S207" s="2" t="str">
        <f t="shared" si="27"/>
        <v>0</v>
      </c>
    </row>
    <row r="208" spans="1:19" x14ac:dyDescent="0.25">
      <c r="A208" t="s">
        <v>1356</v>
      </c>
      <c r="B208">
        <v>949</v>
      </c>
      <c r="C208">
        <v>336</v>
      </c>
      <c r="D208">
        <v>232</v>
      </c>
      <c r="E208">
        <v>104</v>
      </c>
      <c r="F208">
        <v>613</v>
      </c>
      <c r="G208" t="s">
        <v>1357</v>
      </c>
      <c r="H208">
        <v>0</v>
      </c>
      <c r="I208">
        <v>0</v>
      </c>
      <c r="J208">
        <v>0</v>
      </c>
      <c r="M208" t="str">
        <f t="shared" si="21"/>
        <v>1825</v>
      </c>
      <c r="N208" t="str">
        <f t="shared" si="22"/>
        <v>Grane</v>
      </c>
      <c r="O208" s="2" t="str">
        <f t="shared" si="23"/>
        <v>232</v>
      </c>
      <c r="P208" s="2" t="str">
        <f t="shared" si="24"/>
        <v>104</v>
      </c>
      <c r="Q208" s="2" t="str">
        <f t="shared" si="25"/>
        <v>613</v>
      </c>
      <c r="R208" s="2" t="str">
        <f t="shared" si="26"/>
        <v>0</v>
      </c>
      <c r="S208" s="2" t="str">
        <f t="shared" si="27"/>
        <v>0</v>
      </c>
    </row>
    <row r="209" spans="1:19" x14ac:dyDescent="0.25">
      <c r="A209" t="s">
        <v>1358</v>
      </c>
      <c r="B209">
        <v>930</v>
      </c>
      <c r="C209">
        <v>364</v>
      </c>
      <c r="D209">
        <v>0</v>
      </c>
      <c r="E209">
        <v>0</v>
      </c>
      <c r="F209">
        <v>566</v>
      </c>
      <c r="G209">
        <v>776</v>
      </c>
      <c r="H209">
        <v>0</v>
      </c>
      <c r="I209" t="s">
        <v>1359</v>
      </c>
      <c r="J209" t="s">
        <v>1360</v>
      </c>
      <c r="M209" t="str">
        <f t="shared" si="21"/>
        <v>3417</v>
      </c>
      <c r="N209" t="str">
        <f t="shared" si="22"/>
        <v>Grue</v>
      </c>
      <c r="O209" s="2" t="str">
        <f t="shared" si="23"/>
        <v>0</v>
      </c>
      <c r="P209" s="2" t="str">
        <f t="shared" si="24"/>
        <v>0</v>
      </c>
      <c r="Q209" s="2" t="str">
        <f t="shared" si="25"/>
        <v>566</v>
      </c>
      <c r="R209" s="2" t="str">
        <f t="shared" si="26"/>
        <v>1216</v>
      </c>
      <c r="S209" s="2" t="str">
        <f t="shared" si="27"/>
        <v>15006</v>
      </c>
    </row>
    <row r="210" spans="1:19" x14ac:dyDescent="0.25">
      <c r="A210" t="s">
        <v>1361</v>
      </c>
      <c r="B210">
        <v>927</v>
      </c>
      <c r="C210">
        <v>341</v>
      </c>
      <c r="D210">
        <v>291</v>
      </c>
      <c r="E210">
        <v>50</v>
      </c>
      <c r="F210">
        <v>586</v>
      </c>
      <c r="G210" t="s">
        <v>1362</v>
      </c>
      <c r="H210">
        <v>0</v>
      </c>
      <c r="I210">
        <v>0</v>
      </c>
      <c r="J210" t="s">
        <v>1363</v>
      </c>
      <c r="M210" t="str">
        <f t="shared" si="21"/>
        <v>5049</v>
      </c>
      <c r="N210" t="str">
        <f t="shared" si="22"/>
        <v>Flatanger</v>
      </c>
      <c r="O210" s="2" t="str">
        <f t="shared" si="23"/>
        <v>291</v>
      </c>
      <c r="P210" s="2" t="str">
        <f t="shared" si="24"/>
        <v>50</v>
      </c>
      <c r="Q210" s="2" t="str">
        <f t="shared" si="25"/>
        <v>586</v>
      </c>
      <c r="R210" s="2" t="str">
        <f t="shared" si="26"/>
        <v>0</v>
      </c>
      <c r="S210" s="2" t="str">
        <f t="shared" si="27"/>
        <v>7541</v>
      </c>
    </row>
    <row r="211" spans="1:19" x14ac:dyDescent="0.25">
      <c r="A211" t="s">
        <v>1364</v>
      </c>
      <c r="B211">
        <v>924</v>
      </c>
      <c r="C211">
        <v>414</v>
      </c>
      <c r="D211">
        <v>275</v>
      </c>
      <c r="E211">
        <v>139</v>
      </c>
      <c r="F211">
        <v>510</v>
      </c>
      <c r="G211" t="s">
        <v>1365</v>
      </c>
      <c r="H211">
        <v>0</v>
      </c>
      <c r="I211">
        <v>0</v>
      </c>
      <c r="J211">
        <v>0</v>
      </c>
      <c r="M211" t="str">
        <f t="shared" si="21"/>
        <v>1145</v>
      </c>
      <c r="N211" t="str">
        <f t="shared" si="22"/>
        <v>Bokn</v>
      </c>
      <c r="O211" s="2" t="str">
        <f t="shared" si="23"/>
        <v>275</v>
      </c>
      <c r="P211" s="2" t="str">
        <f t="shared" si="24"/>
        <v>139</v>
      </c>
      <c r="Q211" s="2" t="str">
        <f t="shared" si="25"/>
        <v>510</v>
      </c>
      <c r="R211" s="2" t="str">
        <f t="shared" si="26"/>
        <v>0</v>
      </c>
      <c r="S211" s="2" t="str">
        <f t="shared" si="27"/>
        <v>0</v>
      </c>
    </row>
    <row r="212" spans="1:19" x14ac:dyDescent="0.25">
      <c r="A212" t="s">
        <v>1366</v>
      </c>
      <c r="B212">
        <v>904</v>
      </c>
      <c r="C212">
        <v>334</v>
      </c>
      <c r="D212">
        <v>334</v>
      </c>
      <c r="E212">
        <v>0</v>
      </c>
      <c r="F212">
        <v>570</v>
      </c>
      <c r="G212">
        <v>527</v>
      </c>
      <c r="H212">
        <v>0</v>
      </c>
      <c r="I212">
        <v>0</v>
      </c>
      <c r="J212">
        <v>0</v>
      </c>
      <c r="M212" t="str">
        <f t="shared" si="21"/>
        <v>5444</v>
      </c>
      <c r="N212" t="str">
        <f t="shared" si="22"/>
        <v>Sør-Varanger</v>
      </c>
      <c r="O212" s="2" t="str">
        <f t="shared" si="23"/>
        <v>334</v>
      </c>
      <c r="P212" s="2" t="str">
        <f t="shared" si="24"/>
        <v>0</v>
      </c>
      <c r="Q212" s="2" t="str">
        <f t="shared" si="25"/>
        <v>570</v>
      </c>
      <c r="R212" s="2" t="str">
        <f t="shared" si="26"/>
        <v>0</v>
      </c>
      <c r="S212" s="2" t="str">
        <f t="shared" si="27"/>
        <v>0</v>
      </c>
    </row>
    <row r="213" spans="1:19" x14ac:dyDescent="0.25">
      <c r="A213" t="s">
        <v>1367</v>
      </c>
      <c r="B213">
        <v>904</v>
      </c>
      <c r="C213">
        <v>339</v>
      </c>
      <c r="D213">
        <v>155</v>
      </c>
      <c r="E213">
        <v>184</v>
      </c>
      <c r="F213">
        <v>565</v>
      </c>
      <c r="G213">
        <v>655</v>
      </c>
      <c r="H213">
        <v>0</v>
      </c>
      <c r="I213">
        <v>0</v>
      </c>
      <c r="J213">
        <v>368</v>
      </c>
      <c r="M213" t="str">
        <f t="shared" si="21"/>
        <v>4216</v>
      </c>
      <c r="N213" t="str">
        <f t="shared" si="22"/>
        <v>Birkenes</v>
      </c>
      <c r="O213" s="2" t="str">
        <f t="shared" si="23"/>
        <v>155</v>
      </c>
      <c r="P213" s="2" t="str">
        <f t="shared" si="24"/>
        <v>184</v>
      </c>
      <c r="Q213" s="2" t="str">
        <f t="shared" si="25"/>
        <v>565</v>
      </c>
      <c r="R213" s="2" t="str">
        <f t="shared" si="26"/>
        <v>0</v>
      </c>
      <c r="S213" s="2" t="str">
        <f t="shared" si="27"/>
        <v>368</v>
      </c>
    </row>
    <row r="214" spans="1:19" x14ac:dyDescent="0.25">
      <c r="A214" t="s">
        <v>1368</v>
      </c>
      <c r="B214">
        <v>882</v>
      </c>
      <c r="C214">
        <v>393</v>
      </c>
      <c r="D214">
        <v>224</v>
      </c>
      <c r="E214">
        <v>169</v>
      </c>
      <c r="F214">
        <v>489</v>
      </c>
      <c r="G214" t="s">
        <v>1369</v>
      </c>
      <c r="H214">
        <v>0</v>
      </c>
      <c r="I214">
        <v>0</v>
      </c>
      <c r="J214">
        <v>50</v>
      </c>
      <c r="M214" t="str">
        <f t="shared" si="21"/>
        <v>3819</v>
      </c>
      <c r="N214" t="str">
        <f t="shared" si="22"/>
        <v>Hjartdal</v>
      </c>
      <c r="O214" s="2" t="str">
        <f t="shared" si="23"/>
        <v>224</v>
      </c>
      <c r="P214" s="2" t="str">
        <f t="shared" si="24"/>
        <v>169</v>
      </c>
      <c r="Q214" s="2" t="str">
        <f t="shared" si="25"/>
        <v>489</v>
      </c>
      <c r="R214" s="2" t="str">
        <f t="shared" si="26"/>
        <v>0</v>
      </c>
      <c r="S214" s="2" t="str">
        <f t="shared" si="27"/>
        <v>50</v>
      </c>
    </row>
    <row r="215" spans="1:19" x14ac:dyDescent="0.25">
      <c r="A215" t="s">
        <v>1370</v>
      </c>
      <c r="B215">
        <v>870</v>
      </c>
      <c r="C215">
        <v>335</v>
      </c>
      <c r="D215">
        <v>240</v>
      </c>
      <c r="E215">
        <v>95</v>
      </c>
      <c r="F215">
        <v>535</v>
      </c>
      <c r="G215" t="s">
        <v>1371</v>
      </c>
      <c r="H215">
        <v>0</v>
      </c>
      <c r="I215">
        <v>0</v>
      </c>
      <c r="J215">
        <v>0</v>
      </c>
      <c r="M215" t="str">
        <f t="shared" si="21"/>
        <v>3040</v>
      </c>
      <c r="N215" t="str">
        <f t="shared" si="22"/>
        <v>Nesbyen</v>
      </c>
      <c r="O215" s="2" t="str">
        <f t="shared" si="23"/>
        <v>240</v>
      </c>
      <c r="P215" s="2" t="str">
        <f t="shared" si="24"/>
        <v>95</v>
      </c>
      <c r="Q215" s="2" t="str">
        <f t="shared" si="25"/>
        <v>535</v>
      </c>
      <c r="R215" s="2" t="str">
        <f t="shared" si="26"/>
        <v>0</v>
      </c>
      <c r="S215" s="2" t="str">
        <f t="shared" si="27"/>
        <v>0</v>
      </c>
    </row>
    <row r="216" spans="1:19" x14ac:dyDescent="0.25">
      <c r="A216" t="s">
        <v>1372</v>
      </c>
      <c r="B216">
        <v>858</v>
      </c>
      <c r="C216">
        <v>275</v>
      </c>
      <c r="D216">
        <v>225</v>
      </c>
      <c r="E216">
        <v>50</v>
      </c>
      <c r="F216">
        <v>583</v>
      </c>
      <c r="G216">
        <v>589</v>
      </c>
      <c r="H216">
        <v>0</v>
      </c>
      <c r="I216">
        <v>0</v>
      </c>
      <c r="J216">
        <v>27</v>
      </c>
      <c r="M216" t="str">
        <f t="shared" si="21"/>
        <v>4637</v>
      </c>
      <c r="N216" t="str">
        <f t="shared" si="22"/>
        <v>Hyllestad</v>
      </c>
      <c r="O216" s="2" t="str">
        <f t="shared" si="23"/>
        <v>225</v>
      </c>
      <c r="P216" s="2" t="str">
        <f t="shared" si="24"/>
        <v>50</v>
      </c>
      <c r="Q216" s="2" t="str">
        <f t="shared" si="25"/>
        <v>583</v>
      </c>
      <c r="R216" s="2" t="str">
        <f t="shared" si="26"/>
        <v>0</v>
      </c>
      <c r="S216" s="2" t="str">
        <f t="shared" si="27"/>
        <v>27</v>
      </c>
    </row>
    <row r="217" spans="1:19" x14ac:dyDescent="0.25">
      <c r="A217" t="s">
        <v>1373</v>
      </c>
      <c r="B217">
        <v>855</v>
      </c>
      <c r="C217">
        <v>350</v>
      </c>
      <c r="D217">
        <v>256</v>
      </c>
      <c r="E217">
        <v>94</v>
      </c>
      <c r="F217">
        <v>505</v>
      </c>
      <c r="G217" t="s">
        <v>1374</v>
      </c>
      <c r="H217">
        <v>431</v>
      </c>
      <c r="I217">
        <v>0</v>
      </c>
      <c r="J217">
        <v>0</v>
      </c>
      <c r="M217" t="str">
        <f t="shared" si="21"/>
        <v>3044</v>
      </c>
      <c r="N217" t="str">
        <f t="shared" si="22"/>
        <v>Hol</v>
      </c>
      <c r="O217" s="2" t="str">
        <f t="shared" si="23"/>
        <v>256</v>
      </c>
      <c r="P217" s="2" t="str">
        <f t="shared" si="24"/>
        <v>94</v>
      </c>
      <c r="Q217" s="2" t="str">
        <f t="shared" si="25"/>
        <v>505</v>
      </c>
      <c r="R217" s="2" t="str">
        <f t="shared" si="26"/>
        <v>0</v>
      </c>
      <c r="S217" s="2" t="str">
        <f t="shared" si="27"/>
        <v>0</v>
      </c>
    </row>
    <row r="218" spans="1:19" x14ac:dyDescent="0.25">
      <c r="A218" t="s">
        <v>1375</v>
      </c>
      <c r="B218">
        <v>832</v>
      </c>
      <c r="C218">
        <v>292</v>
      </c>
      <c r="D218">
        <v>154</v>
      </c>
      <c r="E218">
        <v>138</v>
      </c>
      <c r="F218">
        <v>540</v>
      </c>
      <c r="G218">
        <v>440</v>
      </c>
      <c r="H218">
        <v>0</v>
      </c>
      <c r="I218">
        <v>0</v>
      </c>
      <c r="J218">
        <v>0</v>
      </c>
      <c r="M218" t="str">
        <f t="shared" si="21"/>
        <v>4215</v>
      </c>
      <c r="N218" t="str">
        <f t="shared" si="22"/>
        <v>Lillesand</v>
      </c>
      <c r="O218" s="2" t="str">
        <f t="shared" si="23"/>
        <v>154</v>
      </c>
      <c r="P218" s="2" t="str">
        <f t="shared" si="24"/>
        <v>138</v>
      </c>
      <c r="Q218" s="2" t="str">
        <f t="shared" si="25"/>
        <v>540</v>
      </c>
      <c r="R218" s="2" t="str">
        <f t="shared" si="26"/>
        <v>0</v>
      </c>
      <c r="S218" s="2" t="str">
        <f t="shared" si="27"/>
        <v>0</v>
      </c>
    </row>
    <row r="219" spans="1:19" x14ac:dyDescent="0.25">
      <c r="A219" t="s">
        <v>1376</v>
      </c>
      <c r="B219">
        <v>829</v>
      </c>
      <c r="C219">
        <v>306</v>
      </c>
      <c r="D219">
        <v>121</v>
      </c>
      <c r="E219">
        <v>185</v>
      </c>
      <c r="F219">
        <v>523</v>
      </c>
      <c r="G219" t="s">
        <v>1377</v>
      </c>
      <c r="H219">
        <v>0</v>
      </c>
      <c r="I219">
        <v>0</v>
      </c>
      <c r="J219">
        <v>0</v>
      </c>
      <c r="M219" t="str">
        <f t="shared" si="21"/>
        <v>4217</v>
      </c>
      <c r="N219" t="str">
        <f t="shared" si="22"/>
        <v>Åmli</v>
      </c>
      <c r="O219" s="2" t="str">
        <f t="shared" si="23"/>
        <v>121</v>
      </c>
      <c r="P219" s="2" t="str">
        <f t="shared" si="24"/>
        <v>185</v>
      </c>
      <c r="Q219" s="2" t="str">
        <f t="shared" si="25"/>
        <v>523</v>
      </c>
      <c r="R219" s="2" t="str">
        <f t="shared" si="26"/>
        <v>0</v>
      </c>
      <c r="S219" s="2" t="str">
        <f t="shared" si="27"/>
        <v>0</v>
      </c>
    </row>
    <row r="220" spans="1:19" x14ac:dyDescent="0.25">
      <c r="A220" t="s">
        <v>1378</v>
      </c>
      <c r="B220">
        <v>828</v>
      </c>
      <c r="C220">
        <v>326</v>
      </c>
      <c r="D220">
        <v>172</v>
      </c>
      <c r="E220">
        <v>154</v>
      </c>
      <c r="F220">
        <v>502</v>
      </c>
      <c r="G220" t="s">
        <v>831</v>
      </c>
      <c r="H220">
        <v>0</v>
      </c>
      <c r="I220">
        <v>0</v>
      </c>
      <c r="J220">
        <v>0</v>
      </c>
      <c r="M220" t="str">
        <f t="shared" si="21"/>
        <v>5412</v>
      </c>
      <c r="N220" t="str">
        <f t="shared" si="22"/>
        <v>Tjeldsund</v>
      </c>
      <c r="O220" s="2" t="str">
        <f t="shared" si="23"/>
        <v>172</v>
      </c>
      <c r="P220" s="2" t="str">
        <f t="shared" si="24"/>
        <v>154</v>
      </c>
      <c r="Q220" s="2" t="str">
        <f t="shared" si="25"/>
        <v>502</v>
      </c>
      <c r="R220" s="2" t="str">
        <f t="shared" si="26"/>
        <v>0</v>
      </c>
      <c r="S220" s="2" t="str">
        <f t="shared" si="27"/>
        <v>0</v>
      </c>
    </row>
    <row r="221" spans="1:19" x14ac:dyDescent="0.25">
      <c r="A221" t="s">
        <v>1379</v>
      </c>
      <c r="B221">
        <v>811</v>
      </c>
      <c r="C221">
        <v>338</v>
      </c>
      <c r="D221">
        <v>149</v>
      </c>
      <c r="E221">
        <v>189</v>
      </c>
      <c r="F221">
        <v>473</v>
      </c>
      <c r="G221" t="s">
        <v>1380</v>
      </c>
      <c r="H221">
        <v>0</v>
      </c>
      <c r="I221">
        <v>0</v>
      </c>
      <c r="J221">
        <v>120</v>
      </c>
      <c r="M221" t="str">
        <f t="shared" si="21"/>
        <v>5421</v>
      </c>
      <c r="N221" t="str">
        <f t="shared" si="22"/>
        <v>Senja</v>
      </c>
      <c r="O221" s="2" t="str">
        <f t="shared" si="23"/>
        <v>149</v>
      </c>
      <c r="P221" s="2" t="str">
        <f t="shared" si="24"/>
        <v>189</v>
      </c>
      <c r="Q221" s="2" t="str">
        <f t="shared" si="25"/>
        <v>473</v>
      </c>
      <c r="R221" s="2" t="str">
        <f t="shared" si="26"/>
        <v>0</v>
      </c>
      <c r="S221" s="2" t="str">
        <f t="shared" si="27"/>
        <v>120</v>
      </c>
    </row>
    <row r="222" spans="1:19" x14ac:dyDescent="0.25">
      <c r="A222" t="s">
        <v>1381</v>
      </c>
      <c r="B222">
        <v>801</v>
      </c>
      <c r="C222">
        <v>333</v>
      </c>
      <c r="D222">
        <v>0</v>
      </c>
      <c r="E222">
        <v>0</v>
      </c>
      <c r="F222">
        <v>468</v>
      </c>
      <c r="G222">
        <v>247</v>
      </c>
      <c r="H222">
        <v>0</v>
      </c>
      <c r="I222">
        <v>0</v>
      </c>
      <c r="J222">
        <v>0</v>
      </c>
      <c r="M222" t="str">
        <f t="shared" si="21"/>
        <v>3018</v>
      </c>
      <c r="N222" t="str">
        <f t="shared" si="22"/>
        <v>Våler (Viken)</v>
      </c>
      <c r="O222" s="2" t="str">
        <f t="shared" si="23"/>
        <v>0</v>
      </c>
      <c r="P222" s="2" t="str">
        <f t="shared" si="24"/>
        <v>0</v>
      </c>
      <c r="Q222" s="2" t="str">
        <f t="shared" si="25"/>
        <v>468</v>
      </c>
      <c r="R222" s="2" t="str">
        <f t="shared" si="26"/>
        <v>0</v>
      </c>
      <c r="S222" s="2" t="str">
        <f t="shared" si="27"/>
        <v>0</v>
      </c>
    </row>
    <row r="223" spans="1:19" x14ac:dyDescent="0.25">
      <c r="A223" t="s">
        <v>1382</v>
      </c>
      <c r="B223">
        <v>798</v>
      </c>
      <c r="C223">
        <v>267</v>
      </c>
      <c r="D223">
        <v>40</v>
      </c>
      <c r="E223">
        <v>227</v>
      </c>
      <c r="F223">
        <v>531</v>
      </c>
      <c r="G223" t="s">
        <v>1383</v>
      </c>
      <c r="H223">
        <v>0</v>
      </c>
      <c r="I223">
        <v>0</v>
      </c>
      <c r="J223">
        <v>0</v>
      </c>
      <c r="M223" t="str">
        <f t="shared" si="21"/>
        <v>4632</v>
      </c>
      <c r="N223" t="str">
        <f t="shared" si="22"/>
        <v>Austrheim</v>
      </c>
      <c r="O223" s="2" t="str">
        <f t="shared" si="23"/>
        <v>40</v>
      </c>
      <c r="P223" s="2" t="str">
        <f t="shared" si="24"/>
        <v>227</v>
      </c>
      <c r="Q223" s="2" t="str">
        <f t="shared" si="25"/>
        <v>531</v>
      </c>
      <c r="R223" s="2" t="str">
        <f t="shared" si="26"/>
        <v>0</v>
      </c>
      <c r="S223" s="2" t="str">
        <f t="shared" si="27"/>
        <v>0</v>
      </c>
    </row>
    <row r="224" spans="1:19" x14ac:dyDescent="0.25">
      <c r="A224" t="s">
        <v>1384</v>
      </c>
      <c r="B224">
        <v>793</v>
      </c>
      <c r="C224">
        <v>251</v>
      </c>
      <c r="D224">
        <v>146</v>
      </c>
      <c r="E224">
        <v>105</v>
      </c>
      <c r="F224">
        <v>542</v>
      </c>
      <c r="G224" t="s">
        <v>1385</v>
      </c>
      <c r="H224">
        <v>0</v>
      </c>
      <c r="I224">
        <v>0</v>
      </c>
      <c r="J224" t="s">
        <v>1386</v>
      </c>
      <c r="M224" t="str">
        <f t="shared" si="21"/>
        <v>4601</v>
      </c>
      <c r="N224" t="str">
        <f t="shared" si="22"/>
        <v>Bergen</v>
      </c>
      <c r="O224" s="2" t="str">
        <f t="shared" si="23"/>
        <v>146</v>
      </c>
      <c r="P224" s="2" t="str">
        <f t="shared" si="24"/>
        <v>105</v>
      </c>
      <c r="Q224" s="2" t="str">
        <f t="shared" si="25"/>
        <v>542</v>
      </c>
      <c r="R224" s="2" t="str">
        <f t="shared" si="26"/>
        <v>0</v>
      </c>
      <c r="S224" s="2" t="str">
        <f t="shared" si="27"/>
        <v>1429</v>
      </c>
    </row>
    <row r="225" spans="1:19" x14ac:dyDescent="0.25">
      <c r="A225" t="s">
        <v>1387</v>
      </c>
      <c r="B225">
        <v>789</v>
      </c>
      <c r="C225">
        <v>275</v>
      </c>
      <c r="D225">
        <v>175</v>
      </c>
      <c r="E225">
        <v>100</v>
      </c>
      <c r="F225">
        <v>514</v>
      </c>
      <c r="G225" t="s">
        <v>1388</v>
      </c>
      <c r="H225">
        <v>0</v>
      </c>
      <c r="I225">
        <v>0</v>
      </c>
      <c r="J225">
        <v>0</v>
      </c>
      <c r="M225" t="str">
        <f t="shared" si="21"/>
        <v>4224</v>
      </c>
      <c r="N225" t="str">
        <f t="shared" si="22"/>
        <v>Åseral</v>
      </c>
      <c r="O225" s="2" t="str">
        <f t="shared" si="23"/>
        <v>175</v>
      </c>
      <c r="P225" s="2" t="str">
        <f t="shared" si="24"/>
        <v>100</v>
      </c>
      <c r="Q225" s="2" t="str">
        <f t="shared" si="25"/>
        <v>514</v>
      </c>
      <c r="R225" s="2" t="str">
        <f t="shared" si="26"/>
        <v>0</v>
      </c>
      <c r="S225" s="2" t="str">
        <f t="shared" si="27"/>
        <v>0</v>
      </c>
    </row>
    <row r="226" spans="1:19" x14ac:dyDescent="0.25">
      <c r="A226" t="s">
        <v>1389</v>
      </c>
      <c r="B226">
        <v>788</v>
      </c>
      <c r="C226">
        <v>330</v>
      </c>
      <c r="D226">
        <v>230</v>
      </c>
      <c r="E226">
        <v>100</v>
      </c>
      <c r="F226">
        <v>458</v>
      </c>
      <c r="G226" t="s">
        <v>1390</v>
      </c>
      <c r="H226">
        <v>0</v>
      </c>
      <c r="I226">
        <v>0</v>
      </c>
      <c r="J226">
        <v>26</v>
      </c>
      <c r="M226" t="str">
        <f t="shared" si="21"/>
        <v>5056</v>
      </c>
      <c r="N226" t="str">
        <f t="shared" si="22"/>
        <v>Hitra</v>
      </c>
      <c r="O226" s="2" t="str">
        <f t="shared" si="23"/>
        <v>230</v>
      </c>
      <c r="P226" s="2" t="str">
        <f t="shared" si="24"/>
        <v>100</v>
      </c>
      <c r="Q226" s="2" t="str">
        <f t="shared" si="25"/>
        <v>458</v>
      </c>
      <c r="R226" s="2" t="str">
        <f t="shared" si="26"/>
        <v>0</v>
      </c>
      <c r="S226" s="2" t="str">
        <f t="shared" si="27"/>
        <v>26</v>
      </c>
    </row>
    <row r="227" spans="1:19" x14ac:dyDescent="0.25">
      <c r="A227" t="s">
        <v>1391</v>
      </c>
      <c r="B227">
        <v>779</v>
      </c>
      <c r="C227">
        <v>305</v>
      </c>
      <c r="D227">
        <v>89</v>
      </c>
      <c r="E227">
        <v>216</v>
      </c>
      <c r="F227">
        <v>474</v>
      </c>
      <c r="G227" t="s">
        <v>1392</v>
      </c>
      <c r="H227">
        <v>0</v>
      </c>
      <c r="I227">
        <v>975</v>
      </c>
      <c r="J227" t="s">
        <v>1393</v>
      </c>
      <c r="M227" t="str">
        <f t="shared" si="21"/>
        <v>3403</v>
      </c>
      <c r="N227" t="str">
        <f t="shared" si="22"/>
        <v>Hamar</v>
      </c>
      <c r="O227" s="2" t="str">
        <f t="shared" si="23"/>
        <v>89</v>
      </c>
      <c r="P227" s="2" t="str">
        <f t="shared" si="24"/>
        <v>216</v>
      </c>
      <c r="Q227" s="2" t="str">
        <f t="shared" si="25"/>
        <v>474</v>
      </c>
      <c r="R227" s="2" t="str">
        <f t="shared" si="26"/>
        <v>975</v>
      </c>
      <c r="S227" s="2" t="str">
        <f t="shared" si="27"/>
        <v>46398</v>
      </c>
    </row>
    <row r="228" spans="1:19" x14ac:dyDescent="0.25">
      <c r="A228" t="s">
        <v>1394</v>
      </c>
      <c r="B228">
        <v>777</v>
      </c>
      <c r="C228">
        <v>283</v>
      </c>
      <c r="D228">
        <v>215</v>
      </c>
      <c r="E228">
        <v>68</v>
      </c>
      <c r="F228">
        <v>494</v>
      </c>
      <c r="G228" t="s">
        <v>1395</v>
      </c>
      <c r="H228">
        <v>0</v>
      </c>
      <c r="I228">
        <v>0</v>
      </c>
      <c r="J228">
        <v>0</v>
      </c>
      <c r="M228" t="str">
        <f t="shared" si="21"/>
        <v>1836</v>
      </c>
      <c r="N228" t="str">
        <f t="shared" si="22"/>
        <v>Rødøy</v>
      </c>
      <c r="O228" s="2" t="str">
        <f t="shared" si="23"/>
        <v>215</v>
      </c>
      <c r="P228" s="2" t="str">
        <f t="shared" si="24"/>
        <v>68</v>
      </c>
      <c r="Q228" s="2" t="str">
        <f t="shared" si="25"/>
        <v>494</v>
      </c>
      <c r="R228" s="2" t="str">
        <f t="shared" si="26"/>
        <v>0</v>
      </c>
      <c r="S228" s="2" t="str">
        <f t="shared" si="27"/>
        <v>0</v>
      </c>
    </row>
    <row r="229" spans="1:19" x14ac:dyDescent="0.25">
      <c r="A229" t="s">
        <v>1396</v>
      </c>
      <c r="B229">
        <v>777</v>
      </c>
      <c r="C229">
        <v>284</v>
      </c>
      <c r="D229">
        <v>123</v>
      </c>
      <c r="E229">
        <v>161</v>
      </c>
      <c r="F229">
        <v>493</v>
      </c>
      <c r="G229" t="s">
        <v>1397</v>
      </c>
      <c r="H229">
        <v>0</v>
      </c>
      <c r="I229">
        <v>0</v>
      </c>
      <c r="J229" t="s">
        <v>1398</v>
      </c>
      <c r="M229" t="str">
        <f t="shared" si="21"/>
        <v>1111</v>
      </c>
      <c r="N229" t="str">
        <f t="shared" si="22"/>
        <v>Sokndal</v>
      </c>
      <c r="O229" s="2" t="str">
        <f t="shared" si="23"/>
        <v>123</v>
      </c>
      <c r="P229" s="2" t="str">
        <f t="shared" si="24"/>
        <v>161</v>
      </c>
      <c r="Q229" s="2" t="str">
        <f t="shared" si="25"/>
        <v>493</v>
      </c>
      <c r="R229" s="2" t="str">
        <f t="shared" si="26"/>
        <v>0</v>
      </c>
      <c r="S229" s="2" t="str">
        <f t="shared" si="27"/>
        <v>7552</v>
      </c>
    </row>
    <row r="230" spans="1:19" x14ac:dyDescent="0.25">
      <c r="A230" t="s">
        <v>1399</v>
      </c>
      <c r="B230">
        <v>768</v>
      </c>
      <c r="C230">
        <v>361</v>
      </c>
      <c r="D230">
        <v>306</v>
      </c>
      <c r="E230">
        <v>55</v>
      </c>
      <c r="F230">
        <v>407</v>
      </c>
      <c r="G230" t="s">
        <v>1400</v>
      </c>
      <c r="H230">
        <v>0</v>
      </c>
      <c r="I230">
        <v>0</v>
      </c>
      <c r="J230">
        <v>0</v>
      </c>
      <c r="M230" t="str">
        <f t="shared" si="21"/>
        <v>4638</v>
      </c>
      <c r="N230" t="str">
        <f t="shared" si="22"/>
        <v>Høyanger</v>
      </c>
      <c r="O230" s="2" t="str">
        <f t="shared" si="23"/>
        <v>306</v>
      </c>
      <c r="P230" s="2" t="str">
        <f t="shared" si="24"/>
        <v>55</v>
      </c>
      <c r="Q230" s="2" t="str">
        <f t="shared" si="25"/>
        <v>407</v>
      </c>
      <c r="R230" s="2" t="str">
        <f t="shared" si="26"/>
        <v>0</v>
      </c>
      <c r="S230" s="2" t="str">
        <f t="shared" si="27"/>
        <v>0</v>
      </c>
    </row>
    <row r="231" spans="1:19" x14ac:dyDescent="0.25">
      <c r="A231" t="s">
        <v>1401</v>
      </c>
      <c r="B231">
        <v>763</v>
      </c>
      <c r="C231">
        <v>300</v>
      </c>
      <c r="D231">
        <v>0</v>
      </c>
      <c r="E231">
        <v>0</v>
      </c>
      <c r="F231">
        <v>463</v>
      </c>
      <c r="G231">
        <v>391</v>
      </c>
      <c r="H231">
        <v>0</v>
      </c>
      <c r="I231">
        <v>123</v>
      </c>
      <c r="J231">
        <v>0</v>
      </c>
      <c r="M231" t="str">
        <f t="shared" si="21"/>
        <v>3414</v>
      </c>
      <c r="N231" t="str">
        <f t="shared" si="22"/>
        <v>Nord-Odal</v>
      </c>
      <c r="O231" s="2" t="str">
        <f t="shared" si="23"/>
        <v>0</v>
      </c>
      <c r="P231" s="2" t="str">
        <f t="shared" si="24"/>
        <v>0</v>
      </c>
      <c r="Q231" s="2" t="str">
        <f t="shared" si="25"/>
        <v>463</v>
      </c>
      <c r="R231" s="2" t="str">
        <f t="shared" si="26"/>
        <v>123</v>
      </c>
      <c r="S231" s="2" t="str">
        <f t="shared" si="27"/>
        <v>0</v>
      </c>
    </row>
    <row r="232" spans="1:19" x14ac:dyDescent="0.25">
      <c r="A232" t="s">
        <v>1402</v>
      </c>
      <c r="B232">
        <v>747</v>
      </c>
      <c r="C232">
        <v>335</v>
      </c>
      <c r="D232">
        <v>138</v>
      </c>
      <c r="E232">
        <v>197</v>
      </c>
      <c r="F232">
        <v>412</v>
      </c>
      <c r="G232" t="s">
        <v>1403</v>
      </c>
      <c r="H232">
        <v>0</v>
      </c>
      <c r="I232">
        <v>0</v>
      </c>
      <c r="J232">
        <v>0</v>
      </c>
      <c r="M232" t="str">
        <f t="shared" si="21"/>
        <v>3051</v>
      </c>
      <c r="N232" t="str">
        <f t="shared" si="22"/>
        <v>Rollag</v>
      </c>
      <c r="O232" s="2" t="str">
        <f t="shared" si="23"/>
        <v>138</v>
      </c>
      <c r="P232" s="2" t="str">
        <f t="shared" si="24"/>
        <v>197</v>
      </c>
      <c r="Q232" s="2" t="str">
        <f t="shared" si="25"/>
        <v>412</v>
      </c>
      <c r="R232" s="2" t="str">
        <f t="shared" si="26"/>
        <v>0</v>
      </c>
      <c r="S232" s="2" t="str">
        <f t="shared" si="27"/>
        <v>0</v>
      </c>
    </row>
    <row r="233" spans="1:19" x14ac:dyDescent="0.25">
      <c r="A233" t="s">
        <v>1404</v>
      </c>
      <c r="B233">
        <v>745</v>
      </c>
      <c r="C233">
        <v>264</v>
      </c>
      <c r="D233">
        <v>238</v>
      </c>
      <c r="E233">
        <v>26</v>
      </c>
      <c r="F233">
        <v>481</v>
      </c>
      <c r="G233" t="s">
        <v>1405</v>
      </c>
      <c r="H233">
        <v>695</v>
      </c>
      <c r="I233">
        <v>0</v>
      </c>
      <c r="J233" t="s">
        <v>1406</v>
      </c>
      <c r="M233" t="str">
        <f t="shared" si="21"/>
        <v>5401</v>
      </c>
      <c r="N233" t="str">
        <f t="shared" si="22"/>
        <v>Tromsø</v>
      </c>
      <c r="O233" s="2" t="str">
        <f t="shared" si="23"/>
        <v>238</v>
      </c>
      <c r="P233" s="2" t="str">
        <f t="shared" si="24"/>
        <v>26</v>
      </c>
      <c r="Q233" s="2" t="str">
        <f t="shared" si="25"/>
        <v>481</v>
      </c>
      <c r="R233" s="2" t="str">
        <f t="shared" si="26"/>
        <v>0</v>
      </c>
      <c r="S233" s="2" t="str">
        <f t="shared" si="27"/>
        <v>9836</v>
      </c>
    </row>
    <row r="234" spans="1:19" x14ac:dyDescent="0.25">
      <c r="A234" t="s">
        <v>1407</v>
      </c>
      <c r="B234">
        <v>741</v>
      </c>
      <c r="C234">
        <v>309</v>
      </c>
      <c r="D234">
        <v>170</v>
      </c>
      <c r="E234">
        <v>139</v>
      </c>
      <c r="F234">
        <v>432</v>
      </c>
      <c r="G234">
        <v>279</v>
      </c>
      <c r="H234">
        <v>0</v>
      </c>
      <c r="I234">
        <v>0</v>
      </c>
      <c r="J234">
        <v>0</v>
      </c>
      <c r="M234" t="str">
        <f t="shared" si="21"/>
        <v>3805</v>
      </c>
      <c r="N234" t="str">
        <f t="shared" si="22"/>
        <v>Larvik</v>
      </c>
      <c r="O234" s="2" t="str">
        <f t="shared" si="23"/>
        <v>170</v>
      </c>
      <c r="P234" s="2" t="str">
        <f t="shared" si="24"/>
        <v>139</v>
      </c>
      <c r="Q234" s="2" t="str">
        <f t="shared" si="25"/>
        <v>432</v>
      </c>
      <c r="R234" s="2" t="str">
        <f t="shared" si="26"/>
        <v>0</v>
      </c>
      <c r="S234" s="2" t="str">
        <f t="shared" si="27"/>
        <v>0</v>
      </c>
    </row>
    <row r="235" spans="1:19" x14ac:dyDescent="0.25">
      <c r="A235" t="s">
        <v>1408</v>
      </c>
      <c r="B235">
        <v>734</v>
      </c>
      <c r="C235">
        <v>211</v>
      </c>
      <c r="D235">
        <v>195</v>
      </c>
      <c r="E235">
        <v>16</v>
      </c>
      <c r="F235">
        <v>523</v>
      </c>
      <c r="G235" t="s">
        <v>1409</v>
      </c>
      <c r="H235">
        <v>864</v>
      </c>
      <c r="I235">
        <v>0</v>
      </c>
      <c r="J235">
        <v>0</v>
      </c>
      <c r="M235" t="str">
        <f t="shared" si="21"/>
        <v>5424</v>
      </c>
      <c r="N235" t="str">
        <f t="shared" si="22"/>
        <v>Lyngen</v>
      </c>
      <c r="O235" s="2" t="str">
        <f t="shared" si="23"/>
        <v>195</v>
      </c>
      <c r="P235" s="2" t="str">
        <f t="shared" si="24"/>
        <v>16</v>
      </c>
      <c r="Q235" s="2" t="str">
        <f t="shared" si="25"/>
        <v>523</v>
      </c>
      <c r="R235" s="2" t="str">
        <f t="shared" si="26"/>
        <v>0</v>
      </c>
      <c r="S235" s="2" t="str">
        <f t="shared" si="27"/>
        <v>0</v>
      </c>
    </row>
    <row r="236" spans="1:19" x14ac:dyDescent="0.25">
      <c r="A236" t="s">
        <v>1410</v>
      </c>
      <c r="B236">
        <v>720</v>
      </c>
      <c r="C236">
        <v>292</v>
      </c>
      <c r="D236">
        <v>0</v>
      </c>
      <c r="E236">
        <v>0</v>
      </c>
      <c r="F236">
        <v>428</v>
      </c>
      <c r="G236" t="s">
        <v>1411</v>
      </c>
      <c r="H236">
        <v>562</v>
      </c>
      <c r="I236">
        <v>0</v>
      </c>
      <c r="J236">
        <v>45</v>
      </c>
      <c r="M236" t="str">
        <f t="shared" si="21"/>
        <v>5428</v>
      </c>
      <c r="N236" t="str">
        <f t="shared" si="22"/>
        <v>Nordreisa</v>
      </c>
      <c r="O236" s="2" t="str">
        <f t="shared" si="23"/>
        <v>0</v>
      </c>
      <c r="P236" s="2" t="str">
        <f t="shared" si="24"/>
        <v>0</v>
      </c>
      <c r="Q236" s="2" t="str">
        <f t="shared" si="25"/>
        <v>428</v>
      </c>
      <c r="R236" s="2" t="str">
        <f t="shared" si="26"/>
        <v>0</v>
      </c>
      <c r="S236" s="2" t="str">
        <f t="shared" si="27"/>
        <v>45</v>
      </c>
    </row>
    <row r="237" spans="1:19" x14ac:dyDescent="0.25">
      <c r="A237" t="s">
        <v>1412</v>
      </c>
      <c r="B237">
        <v>720</v>
      </c>
      <c r="C237">
        <v>281</v>
      </c>
      <c r="D237">
        <v>0</v>
      </c>
      <c r="E237">
        <v>0</v>
      </c>
      <c r="F237">
        <v>439</v>
      </c>
      <c r="G237" t="s">
        <v>1413</v>
      </c>
      <c r="H237">
        <v>0</v>
      </c>
      <c r="I237">
        <v>0</v>
      </c>
      <c r="J237">
        <v>0</v>
      </c>
      <c r="M237" t="str">
        <f t="shared" si="21"/>
        <v>4628</v>
      </c>
      <c r="N237" t="str">
        <f t="shared" si="22"/>
        <v>Vaksdal</v>
      </c>
      <c r="O237" s="2" t="str">
        <f t="shared" si="23"/>
        <v>0</v>
      </c>
      <c r="P237" s="2" t="str">
        <f t="shared" si="24"/>
        <v>0</v>
      </c>
      <c r="Q237" s="2" t="str">
        <f t="shared" si="25"/>
        <v>439</v>
      </c>
      <c r="R237" s="2" t="str">
        <f t="shared" si="26"/>
        <v>0</v>
      </c>
      <c r="S237" s="2" t="str">
        <f t="shared" si="27"/>
        <v>0</v>
      </c>
    </row>
    <row r="238" spans="1:19" x14ac:dyDescent="0.25">
      <c r="A238" t="s">
        <v>1414</v>
      </c>
      <c r="B238">
        <v>697</v>
      </c>
      <c r="C238">
        <v>240</v>
      </c>
      <c r="D238">
        <v>0</v>
      </c>
      <c r="E238">
        <v>0</v>
      </c>
      <c r="F238">
        <v>457</v>
      </c>
      <c r="G238" t="s">
        <v>1415</v>
      </c>
      <c r="H238">
        <v>0</v>
      </c>
      <c r="I238">
        <v>0</v>
      </c>
      <c r="J238">
        <v>48</v>
      </c>
      <c r="M238" t="str">
        <f t="shared" si="21"/>
        <v>5034</v>
      </c>
      <c r="N238" t="str">
        <f t="shared" si="22"/>
        <v>Meråker</v>
      </c>
      <c r="O238" s="2" t="str">
        <f t="shared" si="23"/>
        <v>0</v>
      </c>
      <c r="P238" s="2" t="str">
        <f t="shared" si="24"/>
        <v>0</v>
      </c>
      <c r="Q238" s="2" t="str">
        <f t="shared" si="25"/>
        <v>457</v>
      </c>
      <c r="R238" s="2" t="str">
        <f t="shared" si="26"/>
        <v>0</v>
      </c>
      <c r="S238" s="2" t="str">
        <f t="shared" si="27"/>
        <v>48</v>
      </c>
    </row>
    <row r="239" spans="1:19" x14ac:dyDescent="0.25">
      <c r="A239" t="s">
        <v>1416</v>
      </c>
      <c r="B239">
        <v>693</v>
      </c>
      <c r="C239">
        <v>267</v>
      </c>
      <c r="D239">
        <v>0</v>
      </c>
      <c r="E239">
        <v>70</v>
      </c>
      <c r="F239">
        <v>426</v>
      </c>
      <c r="G239" t="s">
        <v>1417</v>
      </c>
      <c r="H239">
        <v>0</v>
      </c>
      <c r="I239">
        <v>666</v>
      </c>
      <c r="J239" t="s">
        <v>1418</v>
      </c>
      <c r="M239" t="str">
        <f t="shared" si="21"/>
        <v>3817</v>
      </c>
      <c r="N239" t="str">
        <f t="shared" si="22"/>
        <v>Midt-Telemark</v>
      </c>
      <c r="O239" s="2" t="str">
        <f t="shared" si="23"/>
        <v>0</v>
      </c>
      <c r="P239" s="2" t="str">
        <f t="shared" si="24"/>
        <v>70</v>
      </c>
      <c r="Q239" s="2" t="str">
        <f t="shared" si="25"/>
        <v>426</v>
      </c>
      <c r="R239" s="2" t="str">
        <f t="shared" si="26"/>
        <v>666</v>
      </c>
      <c r="S239" s="2" t="str">
        <f t="shared" si="27"/>
        <v>31356</v>
      </c>
    </row>
    <row r="240" spans="1:19" x14ac:dyDescent="0.25">
      <c r="A240" t="s">
        <v>1419</v>
      </c>
      <c r="B240">
        <v>688</v>
      </c>
      <c r="C240">
        <v>276</v>
      </c>
      <c r="D240">
        <v>141</v>
      </c>
      <c r="E240">
        <v>135</v>
      </c>
      <c r="F240">
        <v>412</v>
      </c>
      <c r="G240" t="s">
        <v>1103</v>
      </c>
      <c r="H240" t="s">
        <v>1420</v>
      </c>
      <c r="I240">
        <v>0</v>
      </c>
      <c r="J240" t="s">
        <v>1421</v>
      </c>
      <c r="M240" t="str">
        <f t="shared" si="21"/>
        <v>3825</v>
      </c>
      <c r="N240" t="str">
        <f t="shared" si="22"/>
        <v>Vinje</v>
      </c>
      <c r="O240" s="2" t="str">
        <f t="shared" si="23"/>
        <v>141</v>
      </c>
      <c r="P240" s="2" t="str">
        <f t="shared" si="24"/>
        <v>135</v>
      </c>
      <c r="Q240" s="2" t="str">
        <f t="shared" si="25"/>
        <v>412</v>
      </c>
      <c r="R240" s="2" t="str">
        <f t="shared" si="26"/>
        <v>0</v>
      </c>
      <c r="S240" s="2" t="str">
        <f t="shared" si="27"/>
        <v>7034</v>
      </c>
    </row>
    <row r="241" spans="1:19" x14ac:dyDescent="0.25">
      <c r="A241" t="s">
        <v>1422</v>
      </c>
      <c r="B241">
        <v>678</v>
      </c>
      <c r="C241">
        <v>153</v>
      </c>
      <c r="D241">
        <v>0</v>
      </c>
      <c r="E241">
        <v>0</v>
      </c>
      <c r="F241">
        <v>525</v>
      </c>
      <c r="G241">
        <v>0</v>
      </c>
      <c r="H241">
        <v>0</v>
      </c>
      <c r="I241">
        <v>0</v>
      </c>
      <c r="J241">
        <v>0</v>
      </c>
      <c r="M241" t="str">
        <f t="shared" si="21"/>
        <v>3029</v>
      </c>
      <c r="N241" t="str">
        <f t="shared" si="22"/>
        <v>Lørenskog</v>
      </c>
      <c r="O241" s="2" t="str">
        <f t="shared" si="23"/>
        <v>0</v>
      </c>
      <c r="P241" s="2" t="str">
        <f t="shared" si="24"/>
        <v>0</v>
      </c>
      <c r="Q241" s="2" t="str">
        <f t="shared" si="25"/>
        <v>525</v>
      </c>
      <c r="R241" s="2" t="str">
        <f t="shared" si="26"/>
        <v>0</v>
      </c>
      <c r="S241" s="2" t="str">
        <f t="shared" si="27"/>
        <v>0</v>
      </c>
    </row>
    <row r="242" spans="1:19" x14ac:dyDescent="0.25">
      <c r="A242" t="s">
        <v>1423</v>
      </c>
      <c r="B242">
        <v>675</v>
      </c>
      <c r="C242">
        <v>257</v>
      </c>
      <c r="D242">
        <v>108</v>
      </c>
      <c r="E242">
        <v>149</v>
      </c>
      <c r="F242">
        <v>418</v>
      </c>
      <c r="G242">
        <v>372</v>
      </c>
      <c r="H242">
        <v>0</v>
      </c>
      <c r="I242">
        <v>0</v>
      </c>
      <c r="J242" t="s">
        <v>1424</v>
      </c>
      <c r="M242" t="str">
        <f t="shared" si="21"/>
        <v>3028</v>
      </c>
      <c r="N242" t="str">
        <f t="shared" si="22"/>
        <v>Enebakk</v>
      </c>
      <c r="O242" s="2" t="str">
        <f t="shared" si="23"/>
        <v>108</v>
      </c>
      <c r="P242" s="2" t="str">
        <f t="shared" si="24"/>
        <v>149</v>
      </c>
      <c r="Q242" s="2" t="str">
        <f t="shared" si="25"/>
        <v>418</v>
      </c>
      <c r="R242" s="2" t="str">
        <f t="shared" si="26"/>
        <v>0</v>
      </c>
      <c r="S242" s="2" t="str">
        <f t="shared" si="27"/>
        <v>7825</v>
      </c>
    </row>
    <row r="243" spans="1:19" x14ac:dyDescent="0.25">
      <c r="A243" t="s">
        <v>1425</v>
      </c>
      <c r="B243">
        <v>662</v>
      </c>
      <c r="C243">
        <v>252</v>
      </c>
      <c r="D243">
        <v>197</v>
      </c>
      <c r="E243">
        <v>55</v>
      </c>
      <c r="F243">
        <v>410</v>
      </c>
      <c r="G243" t="s">
        <v>1426</v>
      </c>
      <c r="H243">
        <v>0</v>
      </c>
      <c r="I243">
        <v>0</v>
      </c>
      <c r="J243">
        <v>26</v>
      </c>
      <c r="M243" t="str">
        <f t="shared" si="21"/>
        <v>4616</v>
      </c>
      <c r="N243" t="str">
        <f t="shared" si="22"/>
        <v>Tysnes</v>
      </c>
      <c r="O243" s="2" t="str">
        <f t="shared" si="23"/>
        <v>197</v>
      </c>
      <c r="P243" s="2" t="str">
        <f t="shared" si="24"/>
        <v>55</v>
      </c>
      <c r="Q243" s="2" t="str">
        <f t="shared" si="25"/>
        <v>410</v>
      </c>
      <c r="R243" s="2" t="str">
        <f t="shared" si="26"/>
        <v>0</v>
      </c>
      <c r="S243" s="2" t="str">
        <f t="shared" si="27"/>
        <v>26</v>
      </c>
    </row>
    <row r="244" spans="1:19" x14ac:dyDescent="0.25">
      <c r="A244" t="s">
        <v>1427</v>
      </c>
      <c r="B244">
        <v>662</v>
      </c>
      <c r="C244">
        <v>267</v>
      </c>
      <c r="D244">
        <v>115</v>
      </c>
      <c r="E244">
        <v>152</v>
      </c>
      <c r="F244">
        <v>395</v>
      </c>
      <c r="G244">
        <v>194</v>
      </c>
      <c r="H244">
        <v>0</v>
      </c>
      <c r="I244">
        <v>0</v>
      </c>
      <c r="J244">
        <v>49</v>
      </c>
      <c r="M244" t="str">
        <f t="shared" si="21"/>
        <v>3813</v>
      </c>
      <c r="N244" t="str">
        <f t="shared" si="22"/>
        <v>Bamble</v>
      </c>
      <c r="O244" s="2" t="str">
        <f t="shared" si="23"/>
        <v>115</v>
      </c>
      <c r="P244" s="2" t="str">
        <f t="shared" si="24"/>
        <v>152</v>
      </c>
      <c r="Q244" s="2" t="str">
        <f t="shared" si="25"/>
        <v>395</v>
      </c>
      <c r="R244" s="2" t="str">
        <f t="shared" si="26"/>
        <v>0</v>
      </c>
      <c r="S244" s="2" t="str">
        <f t="shared" si="27"/>
        <v>49</v>
      </c>
    </row>
    <row r="245" spans="1:19" x14ac:dyDescent="0.25">
      <c r="A245" t="s">
        <v>1428</v>
      </c>
      <c r="B245">
        <v>651</v>
      </c>
      <c r="C245">
        <v>250</v>
      </c>
      <c r="D245">
        <v>0</v>
      </c>
      <c r="E245">
        <v>0</v>
      </c>
      <c r="F245">
        <v>401</v>
      </c>
      <c r="G245">
        <v>0</v>
      </c>
      <c r="H245">
        <v>0</v>
      </c>
      <c r="I245">
        <v>382</v>
      </c>
      <c r="J245">
        <v>0</v>
      </c>
      <c r="M245" t="str">
        <f t="shared" si="21"/>
        <v>3806</v>
      </c>
      <c r="N245" t="str">
        <f t="shared" si="22"/>
        <v>Porsgrunn</v>
      </c>
      <c r="O245" s="2" t="str">
        <f t="shared" si="23"/>
        <v>0</v>
      </c>
      <c r="P245" s="2" t="str">
        <f t="shared" si="24"/>
        <v>0</v>
      </c>
      <c r="Q245" s="2" t="str">
        <f t="shared" si="25"/>
        <v>401</v>
      </c>
      <c r="R245" s="2" t="str">
        <f t="shared" si="26"/>
        <v>382</v>
      </c>
      <c r="S245" s="2" t="str">
        <f t="shared" si="27"/>
        <v>0</v>
      </c>
    </row>
    <row r="246" spans="1:19" x14ac:dyDescent="0.25">
      <c r="A246" t="s">
        <v>1429</v>
      </c>
      <c r="B246">
        <v>646</v>
      </c>
      <c r="C246">
        <v>268</v>
      </c>
      <c r="D246">
        <v>120</v>
      </c>
      <c r="E246">
        <v>148</v>
      </c>
      <c r="F246">
        <v>378</v>
      </c>
      <c r="G246">
        <v>272</v>
      </c>
      <c r="H246">
        <v>0</v>
      </c>
      <c r="I246">
        <v>0</v>
      </c>
      <c r="J246">
        <v>0</v>
      </c>
      <c r="M246" t="str">
        <f t="shared" si="21"/>
        <v>4211</v>
      </c>
      <c r="N246" t="str">
        <f t="shared" si="22"/>
        <v>Gjerstad</v>
      </c>
      <c r="O246" s="2" t="str">
        <f t="shared" si="23"/>
        <v>120</v>
      </c>
      <c r="P246" s="2" t="str">
        <f t="shared" si="24"/>
        <v>148</v>
      </c>
      <c r="Q246" s="2" t="str">
        <f t="shared" si="25"/>
        <v>378</v>
      </c>
      <c r="R246" s="2" t="str">
        <f t="shared" si="26"/>
        <v>0</v>
      </c>
      <c r="S246" s="2" t="str">
        <f t="shared" si="27"/>
        <v>0</v>
      </c>
    </row>
    <row r="247" spans="1:19" x14ac:dyDescent="0.25">
      <c r="A247" t="s">
        <v>1430</v>
      </c>
      <c r="B247">
        <v>638</v>
      </c>
      <c r="C247">
        <v>175</v>
      </c>
      <c r="D247">
        <v>148</v>
      </c>
      <c r="E247">
        <v>27</v>
      </c>
      <c r="F247">
        <v>463</v>
      </c>
      <c r="G247" t="s">
        <v>1431</v>
      </c>
      <c r="H247">
        <v>0</v>
      </c>
      <c r="I247">
        <v>0</v>
      </c>
      <c r="J247">
        <v>0</v>
      </c>
      <c r="M247" t="str">
        <f t="shared" si="21"/>
        <v>4642</v>
      </c>
      <c r="N247" t="str">
        <f t="shared" si="22"/>
        <v>Lærdal</v>
      </c>
      <c r="O247" s="2" t="str">
        <f t="shared" si="23"/>
        <v>148</v>
      </c>
      <c r="P247" s="2" t="str">
        <f t="shared" si="24"/>
        <v>27</v>
      </c>
      <c r="Q247" s="2" t="str">
        <f t="shared" si="25"/>
        <v>463</v>
      </c>
      <c r="R247" s="2" t="str">
        <f t="shared" si="26"/>
        <v>0</v>
      </c>
      <c r="S247" s="2" t="str">
        <f t="shared" si="27"/>
        <v>0</v>
      </c>
    </row>
    <row r="248" spans="1:19" x14ac:dyDescent="0.25">
      <c r="A248" t="s">
        <v>1432</v>
      </c>
      <c r="B248">
        <v>638</v>
      </c>
      <c r="C248">
        <v>254</v>
      </c>
      <c r="D248">
        <v>0</v>
      </c>
      <c r="E248">
        <v>0</v>
      </c>
      <c r="F248">
        <v>384</v>
      </c>
      <c r="G248">
        <v>384</v>
      </c>
      <c r="H248">
        <v>0</v>
      </c>
      <c r="I248">
        <v>276</v>
      </c>
      <c r="J248">
        <v>0</v>
      </c>
      <c r="M248" t="str">
        <f t="shared" si="21"/>
        <v>3005</v>
      </c>
      <c r="N248" t="str">
        <f t="shared" si="22"/>
        <v>Drammen</v>
      </c>
      <c r="O248" s="2" t="str">
        <f t="shared" si="23"/>
        <v>0</v>
      </c>
      <c r="P248" s="2" t="str">
        <f t="shared" si="24"/>
        <v>0</v>
      </c>
      <c r="Q248" s="2" t="str">
        <f t="shared" si="25"/>
        <v>384</v>
      </c>
      <c r="R248" s="2" t="str">
        <f t="shared" si="26"/>
        <v>276</v>
      </c>
      <c r="S248" s="2" t="str">
        <f t="shared" si="27"/>
        <v>0</v>
      </c>
    </row>
    <row r="249" spans="1:19" x14ac:dyDescent="0.25">
      <c r="A249" t="s">
        <v>1433</v>
      </c>
      <c r="B249">
        <v>627</v>
      </c>
      <c r="C249">
        <v>231</v>
      </c>
      <c r="D249">
        <v>184</v>
      </c>
      <c r="E249">
        <v>47</v>
      </c>
      <c r="F249">
        <v>396</v>
      </c>
      <c r="G249" t="s">
        <v>1434</v>
      </c>
      <c r="H249">
        <v>672</v>
      </c>
      <c r="I249">
        <v>0</v>
      </c>
      <c r="J249">
        <v>28</v>
      </c>
      <c r="M249" t="str">
        <f t="shared" si="21"/>
        <v>1839</v>
      </c>
      <c r="N249" t="str">
        <f t="shared" si="22"/>
        <v>Beiarn</v>
      </c>
      <c r="O249" s="2" t="str">
        <f t="shared" si="23"/>
        <v>184</v>
      </c>
      <c r="P249" s="2" t="str">
        <f t="shared" si="24"/>
        <v>47</v>
      </c>
      <c r="Q249" s="2" t="str">
        <f t="shared" si="25"/>
        <v>396</v>
      </c>
      <c r="R249" s="2" t="str">
        <f t="shared" si="26"/>
        <v>0</v>
      </c>
      <c r="S249" s="2" t="str">
        <f t="shared" si="27"/>
        <v>28</v>
      </c>
    </row>
    <row r="250" spans="1:19" x14ac:dyDescent="0.25">
      <c r="A250" t="s">
        <v>1435</v>
      </c>
      <c r="B250">
        <v>621</v>
      </c>
      <c r="C250">
        <v>233</v>
      </c>
      <c r="D250">
        <v>73</v>
      </c>
      <c r="E250">
        <v>160</v>
      </c>
      <c r="F250">
        <v>388</v>
      </c>
      <c r="G250">
        <v>731</v>
      </c>
      <c r="H250">
        <v>0</v>
      </c>
      <c r="I250">
        <v>0</v>
      </c>
      <c r="J250" t="s">
        <v>1436</v>
      </c>
      <c r="M250" t="str">
        <f t="shared" si="21"/>
        <v>3815</v>
      </c>
      <c r="N250" t="str">
        <f t="shared" si="22"/>
        <v>Drangedal</v>
      </c>
      <c r="O250" s="2" t="str">
        <f t="shared" si="23"/>
        <v>73</v>
      </c>
      <c r="P250" s="2" t="str">
        <f t="shared" si="24"/>
        <v>160</v>
      </c>
      <c r="Q250" s="2" t="str">
        <f t="shared" si="25"/>
        <v>388</v>
      </c>
      <c r="R250" s="2" t="str">
        <f t="shared" si="26"/>
        <v>0</v>
      </c>
      <c r="S250" s="2" t="str">
        <f t="shared" si="27"/>
        <v>7563</v>
      </c>
    </row>
    <row r="251" spans="1:19" x14ac:dyDescent="0.25">
      <c r="A251" t="s">
        <v>1437</v>
      </c>
      <c r="B251">
        <v>604</v>
      </c>
      <c r="C251">
        <v>231</v>
      </c>
      <c r="D251">
        <v>107</v>
      </c>
      <c r="E251">
        <v>124</v>
      </c>
      <c r="F251">
        <v>373</v>
      </c>
      <c r="G251" t="s">
        <v>1438</v>
      </c>
      <c r="H251">
        <v>0</v>
      </c>
      <c r="I251">
        <v>0</v>
      </c>
      <c r="J251" t="s">
        <v>1439</v>
      </c>
      <c r="M251" t="str">
        <f t="shared" si="21"/>
        <v>3821</v>
      </c>
      <c r="N251" t="str">
        <f t="shared" si="22"/>
        <v>Kviteseid</v>
      </c>
      <c r="O251" s="2" t="str">
        <f t="shared" si="23"/>
        <v>107</v>
      </c>
      <c r="P251" s="2" t="str">
        <f t="shared" si="24"/>
        <v>124</v>
      </c>
      <c r="Q251" s="2" t="str">
        <f t="shared" si="25"/>
        <v>373</v>
      </c>
      <c r="R251" s="2" t="str">
        <f t="shared" si="26"/>
        <v>0</v>
      </c>
      <c r="S251" s="2" t="str">
        <f t="shared" si="27"/>
        <v>14890</v>
      </c>
    </row>
    <row r="252" spans="1:19" x14ac:dyDescent="0.25">
      <c r="A252" t="s">
        <v>1440</v>
      </c>
      <c r="B252">
        <v>600</v>
      </c>
      <c r="C252">
        <v>195</v>
      </c>
      <c r="D252">
        <v>0</v>
      </c>
      <c r="E252">
        <v>195</v>
      </c>
      <c r="F252">
        <v>405</v>
      </c>
      <c r="G252">
        <v>0</v>
      </c>
      <c r="H252">
        <v>0</v>
      </c>
      <c r="I252">
        <v>0</v>
      </c>
      <c r="J252">
        <v>0</v>
      </c>
      <c r="M252" t="str">
        <f t="shared" si="21"/>
        <v>3812</v>
      </c>
      <c r="N252" t="str">
        <f t="shared" si="22"/>
        <v>Siljan</v>
      </c>
      <c r="O252" s="2" t="str">
        <f t="shared" si="23"/>
        <v>0</v>
      </c>
      <c r="P252" s="2" t="str">
        <f t="shared" si="24"/>
        <v>195</v>
      </c>
      <c r="Q252" s="2" t="str">
        <f t="shared" si="25"/>
        <v>405</v>
      </c>
      <c r="R252" s="2" t="str">
        <f t="shared" si="26"/>
        <v>0</v>
      </c>
      <c r="S252" s="2" t="str">
        <f t="shared" si="27"/>
        <v>0</v>
      </c>
    </row>
    <row r="253" spans="1:19" x14ac:dyDescent="0.25">
      <c r="A253" t="s">
        <v>1441</v>
      </c>
      <c r="B253">
        <v>595</v>
      </c>
      <c r="C253">
        <v>200</v>
      </c>
      <c r="D253">
        <v>152</v>
      </c>
      <c r="E253">
        <v>48</v>
      </c>
      <c r="F253">
        <v>395</v>
      </c>
      <c r="G253" t="s">
        <v>1442</v>
      </c>
      <c r="H253">
        <v>0</v>
      </c>
      <c r="I253">
        <v>0</v>
      </c>
      <c r="J253">
        <v>0</v>
      </c>
      <c r="M253" t="str">
        <f t="shared" si="21"/>
        <v>1834</v>
      </c>
      <c r="N253" t="str">
        <f t="shared" si="22"/>
        <v>Lurøy</v>
      </c>
      <c r="O253" s="2" t="str">
        <f t="shared" si="23"/>
        <v>152</v>
      </c>
      <c r="P253" s="2" t="str">
        <f t="shared" si="24"/>
        <v>48</v>
      </c>
      <c r="Q253" s="2" t="str">
        <f t="shared" si="25"/>
        <v>395</v>
      </c>
      <c r="R253" s="2" t="str">
        <f t="shared" si="26"/>
        <v>0</v>
      </c>
      <c r="S253" s="2" t="str">
        <f t="shared" si="27"/>
        <v>0</v>
      </c>
    </row>
    <row r="254" spans="1:19" x14ac:dyDescent="0.25">
      <c r="A254" t="s">
        <v>1443</v>
      </c>
      <c r="B254">
        <v>579</v>
      </c>
      <c r="C254">
        <v>234</v>
      </c>
      <c r="D254">
        <v>0</v>
      </c>
      <c r="E254">
        <v>100</v>
      </c>
      <c r="F254">
        <v>345</v>
      </c>
      <c r="G254">
        <v>309</v>
      </c>
      <c r="H254">
        <v>0</v>
      </c>
      <c r="I254">
        <v>173</v>
      </c>
      <c r="J254" t="s">
        <v>1444</v>
      </c>
      <c r="M254" t="str">
        <f t="shared" si="21"/>
        <v>3021</v>
      </c>
      <c r="N254" t="str">
        <f t="shared" si="22"/>
        <v>Ås</v>
      </c>
      <c r="O254" s="2" t="str">
        <f t="shared" si="23"/>
        <v>0</v>
      </c>
      <c r="P254" s="2" t="str">
        <f t="shared" si="24"/>
        <v>100</v>
      </c>
      <c r="Q254" s="2" t="str">
        <f t="shared" si="25"/>
        <v>345</v>
      </c>
      <c r="R254" s="2" t="str">
        <f t="shared" si="26"/>
        <v>173</v>
      </c>
      <c r="S254" s="2" t="str">
        <f t="shared" si="27"/>
        <v>26649</v>
      </c>
    </row>
    <row r="255" spans="1:19" x14ac:dyDescent="0.25">
      <c r="A255" t="s">
        <v>1445</v>
      </c>
      <c r="B255">
        <v>565</v>
      </c>
      <c r="C255">
        <v>203</v>
      </c>
      <c r="D255">
        <v>187</v>
      </c>
      <c r="E255">
        <v>16</v>
      </c>
      <c r="F255">
        <v>362</v>
      </c>
      <c r="G255" t="s">
        <v>1446</v>
      </c>
      <c r="H255">
        <v>761</v>
      </c>
      <c r="I255">
        <v>0</v>
      </c>
      <c r="J255">
        <v>37</v>
      </c>
      <c r="M255" t="str">
        <f t="shared" si="21"/>
        <v>5426</v>
      </c>
      <c r="N255" t="str">
        <f t="shared" si="22"/>
        <v>Kåfjord</v>
      </c>
      <c r="O255" s="2" t="str">
        <f t="shared" si="23"/>
        <v>187</v>
      </c>
      <c r="P255" s="2" t="str">
        <f t="shared" si="24"/>
        <v>16</v>
      </c>
      <c r="Q255" s="2" t="str">
        <f t="shared" si="25"/>
        <v>362</v>
      </c>
      <c r="R255" s="2" t="str">
        <f t="shared" si="26"/>
        <v>0</v>
      </c>
      <c r="S255" s="2" t="str">
        <f t="shared" si="27"/>
        <v>37</v>
      </c>
    </row>
    <row r="256" spans="1:19" x14ac:dyDescent="0.25">
      <c r="A256" t="s">
        <v>1447</v>
      </c>
      <c r="B256">
        <v>537</v>
      </c>
      <c r="C256">
        <v>184</v>
      </c>
      <c r="D256">
        <v>52</v>
      </c>
      <c r="E256">
        <v>132</v>
      </c>
      <c r="F256">
        <v>353</v>
      </c>
      <c r="G256">
        <v>521</v>
      </c>
      <c r="H256">
        <v>0</v>
      </c>
      <c r="I256">
        <v>0</v>
      </c>
      <c r="J256">
        <v>87</v>
      </c>
      <c r="M256" t="str">
        <f t="shared" si="21"/>
        <v>1838</v>
      </c>
      <c r="N256" t="str">
        <f t="shared" si="22"/>
        <v>Gildeskål</v>
      </c>
      <c r="O256" s="2" t="str">
        <f t="shared" si="23"/>
        <v>52</v>
      </c>
      <c r="P256" s="2" t="str">
        <f t="shared" si="24"/>
        <v>132</v>
      </c>
      <c r="Q256" s="2" t="str">
        <f t="shared" si="25"/>
        <v>353</v>
      </c>
      <c r="R256" s="2" t="str">
        <f t="shared" si="26"/>
        <v>0</v>
      </c>
      <c r="S256" s="2" t="str">
        <f t="shared" si="27"/>
        <v>87</v>
      </c>
    </row>
    <row r="257" spans="1:19" x14ac:dyDescent="0.25">
      <c r="A257" t="s">
        <v>1448</v>
      </c>
      <c r="B257">
        <v>534</v>
      </c>
      <c r="C257">
        <v>178</v>
      </c>
      <c r="D257">
        <v>39</v>
      </c>
      <c r="E257">
        <v>139</v>
      </c>
      <c r="F257">
        <v>356</v>
      </c>
      <c r="G257">
        <v>349</v>
      </c>
      <c r="H257">
        <v>0</v>
      </c>
      <c r="I257">
        <v>0</v>
      </c>
      <c r="J257">
        <v>78</v>
      </c>
      <c r="M257" t="str">
        <f t="shared" si="21"/>
        <v>3416</v>
      </c>
      <c r="N257" t="str">
        <f t="shared" si="22"/>
        <v>Eidskog</v>
      </c>
      <c r="O257" s="2" t="str">
        <f t="shared" si="23"/>
        <v>39</v>
      </c>
      <c r="P257" s="2" t="str">
        <f t="shared" si="24"/>
        <v>139</v>
      </c>
      <c r="Q257" s="2" t="str">
        <f t="shared" si="25"/>
        <v>356</v>
      </c>
      <c r="R257" s="2" t="str">
        <f t="shared" si="26"/>
        <v>0</v>
      </c>
      <c r="S257" s="2" t="str">
        <f t="shared" si="27"/>
        <v>78</v>
      </c>
    </row>
    <row r="258" spans="1:19" x14ac:dyDescent="0.25">
      <c r="A258" t="s">
        <v>1449</v>
      </c>
      <c r="B258">
        <v>524</v>
      </c>
      <c r="C258">
        <v>207</v>
      </c>
      <c r="D258">
        <v>0</v>
      </c>
      <c r="E258">
        <v>0</v>
      </c>
      <c r="F258">
        <v>317</v>
      </c>
      <c r="G258" t="s">
        <v>1079</v>
      </c>
      <c r="H258">
        <v>0</v>
      </c>
      <c r="I258">
        <v>0</v>
      </c>
      <c r="J258">
        <v>0</v>
      </c>
      <c r="M258" t="str">
        <f t="shared" si="21"/>
        <v>1818</v>
      </c>
      <c r="N258" t="str">
        <f t="shared" si="22"/>
        <v>Herøy</v>
      </c>
      <c r="O258" s="2" t="str">
        <f t="shared" si="23"/>
        <v>0</v>
      </c>
      <c r="P258" s="2" t="str">
        <f t="shared" si="24"/>
        <v>0</v>
      </c>
      <c r="Q258" s="2" t="str">
        <f t="shared" si="25"/>
        <v>317</v>
      </c>
      <c r="R258" s="2" t="str">
        <f t="shared" si="26"/>
        <v>0</v>
      </c>
      <c r="S258" s="2" t="str">
        <f t="shared" si="27"/>
        <v>0</v>
      </c>
    </row>
    <row r="259" spans="1:19" x14ac:dyDescent="0.25">
      <c r="A259" t="s">
        <v>1450</v>
      </c>
      <c r="B259">
        <v>520</v>
      </c>
      <c r="C259">
        <v>199</v>
      </c>
      <c r="D259">
        <v>119</v>
      </c>
      <c r="E259">
        <v>80</v>
      </c>
      <c r="F259">
        <v>321</v>
      </c>
      <c r="G259">
        <v>161</v>
      </c>
      <c r="H259">
        <v>0</v>
      </c>
      <c r="I259">
        <v>0</v>
      </c>
      <c r="J259">
        <v>0</v>
      </c>
      <c r="M259" t="str">
        <f t="shared" ref="M259:M322" si="28">LEFT(A259,4)</f>
        <v>1851</v>
      </c>
      <c r="N259" t="str">
        <f t="shared" ref="N259:N322" si="29">RIGHT(A259,(LEN(A259)-5))</f>
        <v>Lødingen</v>
      </c>
      <c r="O259" s="2" t="str">
        <f t="shared" ref="O259:O322" si="30">SUBSTITUTE(D259," ","")</f>
        <v>119</v>
      </c>
      <c r="P259" s="2" t="str">
        <f t="shared" ref="P259:P322" si="31">SUBSTITUTE(E259," ","")</f>
        <v>80</v>
      </c>
      <c r="Q259" s="2" t="str">
        <f t="shared" ref="Q259:Q322" si="32">SUBSTITUTE(F259," ","")</f>
        <v>321</v>
      </c>
      <c r="R259" s="2" t="str">
        <f t="shared" ref="R259:R322" si="33">SUBSTITUTE(I259," ","")</f>
        <v>0</v>
      </c>
      <c r="S259" s="2" t="str">
        <f t="shared" ref="S259:S322" si="34">SUBSTITUTE(J259," ","")</f>
        <v>0</v>
      </c>
    </row>
    <row r="260" spans="1:19" x14ac:dyDescent="0.25">
      <c r="A260" t="s">
        <v>1451</v>
      </c>
      <c r="B260">
        <v>514</v>
      </c>
      <c r="C260">
        <v>187</v>
      </c>
      <c r="D260">
        <v>135</v>
      </c>
      <c r="E260">
        <v>52</v>
      </c>
      <c r="F260">
        <v>327</v>
      </c>
      <c r="G260" t="s">
        <v>1452</v>
      </c>
      <c r="H260">
        <v>0</v>
      </c>
      <c r="I260">
        <v>0</v>
      </c>
      <c r="J260" t="s">
        <v>1453</v>
      </c>
      <c r="M260" t="str">
        <f t="shared" si="28"/>
        <v>4613</v>
      </c>
      <c r="N260" t="str">
        <f t="shared" si="29"/>
        <v>Bømlo</v>
      </c>
      <c r="O260" s="2" t="str">
        <f t="shared" si="30"/>
        <v>135</v>
      </c>
      <c r="P260" s="2" t="str">
        <f t="shared" si="31"/>
        <v>52</v>
      </c>
      <c r="Q260" s="2" t="str">
        <f t="shared" si="32"/>
        <v>327</v>
      </c>
      <c r="R260" s="2" t="str">
        <f t="shared" si="33"/>
        <v>0</v>
      </c>
      <c r="S260" s="2" t="str">
        <f t="shared" si="34"/>
        <v>7419</v>
      </c>
    </row>
    <row r="261" spans="1:19" x14ac:dyDescent="0.25">
      <c r="A261" t="s">
        <v>1454</v>
      </c>
      <c r="B261">
        <v>493</v>
      </c>
      <c r="C261">
        <v>225</v>
      </c>
      <c r="D261">
        <v>144</v>
      </c>
      <c r="E261">
        <v>81</v>
      </c>
      <c r="F261">
        <v>268</v>
      </c>
      <c r="G261">
        <v>109</v>
      </c>
      <c r="H261">
        <v>0</v>
      </c>
      <c r="I261">
        <v>0</v>
      </c>
      <c r="J261">
        <v>79</v>
      </c>
      <c r="M261" t="str">
        <f t="shared" si="28"/>
        <v>4218</v>
      </c>
      <c r="N261" t="str">
        <f t="shared" si="29"/>
        <v>Iveland</v>
      </c>
      <c r="O261" s="2" t="str">
        <f t="shared" si="30"/>
        <v>144</v>
      </c>
      <c r="P261" s="2" t="str">
        <f t="shared" si="31"/>
        <v>81</v>
      </c>
      <c r="Q261" s="2" t="str">
        <f t="shared" si="32"/>
        <v>268</v>
      </c>
      <c r="R261" s="2" t="str">
        <f t="shared" si="33"/>
        <v>0</v>
      </c>
      <c r="S261" s="2" t="str">
        <f t="shared" si="34"/>
        <v>79</v>
      </c>
    </row>
    <row r="262" spans="1:19" x14ac:dyDescent="0.25">
      <c r="A262" t="s">
        <v>1455</v>
      </c>
      <c r="B262">
        <v>486</v>
      </c>
      <c r="C262">
        <v>249</v>
      </c>
      <c r="D262">
        <v>175</v>
      </c>
      <c r="E262">
        <v>74</v>
      </c>
      <c r="F262">
        <v>237</v>
      </c>
      <c r="G262" t="s">
        <v>1456</v>
      </c>
      <c r="H262">
        <v>0</v>
      </c>
      <c r="I262">
        <v>0</v>
      </c>
      <c r="J262">
        <v>17</v>
      </c>
      <c r="M262" t="str">
        <f t="shared" si="28"/>
        <v>4614</v>
      </c>
      <c r="N262" t="str">
        <f t="shared" si="29"/>
        <v>Stord</v>
      </c>
      <c r="O262" s="2" t="str">
        <f t="shared" si="30"/>
        <v>175</v>
      </c>
      <c r="P262" s="2" t="str">
        <f t="shared" si="31"/>
        <v>74</v>
      </c>
      <c r="Q262" s="2" t="str">
        <f t="shared" si="32"/>
        <v>237</v>
      </c>
      <c r="R262" s="2" t="str">
        <f t="shared" si="33"/>
        <v>0</v>
      </c>
      <c r="S262" s="2" t="str">
        <f t="shared" si="34"/>
        <v>17</v>
      </c>
    </row>
    <row r="263" spans="1:19" x14ac:dyDescent="0.25">
      <c r="A263" t="s">
        <v>1457</v>
      </c>
      <c r="B263">
        <v>486</v>
      </c>
      <c r="C263">
        <v>196</v>
      </c>
      <c r="D263">
        <v>0</v>
      </c>
      <c r="E263">
        <v>0</v>
      </c>
      <c r="F263">
        <v>290</v>
      </c>
      <c r="G263" t="s">
        <v>492</v>
      </c>
      <c r="H263">
        <v>0</v>
      </c>
      <c r="I263">
        <v>0</v>
      </c>
      <c r="J263">
        <v>0</v>
      </c>
      <c r="M263" t="str">
        <f t="shared" si="28"/>
        <v>3037</v>
      </c>
      <c r="N263" t="str">
        <f t="shared" si="29"/>
        <v>Hurdal</v>
      </c>
      <c r="O263" s="2" t="str">
        <f t="shared" si="30"/>
        <v>0</v>
      </c>
      <c r="P263" s="2" t="str">
        <f t="shared" si="31"/>
        <v>0</v>
      </c>
      <c r="Q263" s="2" t="str">
        <f t="shared" si="32"/>
        <v>290</v>
      </c>
      <c r="R263" s="2" t="str">
        <f t="shared" si="33"/>
        <v>0</v>
      </c>
      <c r="S263" s="2" t="str">
        <f t="shared" si="34"/>
        <v>0</v>
      </c>
    </row>
    <row r="264" spans="1:19" x14ac:dyDescent="0.25">
      <c r="A264" t="s">
        <v>1458</v>
      </c>
      <c r="B264">
        <v>478</v>
      </c>
      <c r="C264">
        <v>147</v>
      </c>
      <c r="D264">
        <v>147</v>
      </c>
      <c r="E264">
        <v>0</v>
      </c>
      <c r="F264">
        <v>331</v>
      </c>
      <c r="G264" t="s">
        <v>1459</v>
      </c>
      <c r="H264">
        <v>0</v>
      </c>
      <c r="I264">
        <v>0</v>
      </c>
      <c r="J264">
        <v>33</v>
      </c>
      <c r="M264" t="str">
        <f t="shared" si="28"/>
        <v>5436</v>
      </c>
      <c r="N264" t="str">
        <f t="shared" si="29"/>
        <v>Porsanger</v>
      </c>
      <c r="O264" s="2" t="str">
        <f t="shared" si="30"/>
        <v>147</v>
      </c>
      <c r="P264" s="2" t="str">
        <f t="shared" si="31"/>
        <v>0</v>
      </c>
      <c r="Q264" s="2" t="str">
        <f t="shared" si="32"/>
        <v>331</v>
      </c>
      <c r="R264" s="2" t="str">
        <f t="shared" si="33"/>
        <v>0</v>
      </c>
      <c r="S264" s="2" t="str">
        <f t="shared" si="34"/>
        <v>33</v>
      </c>
    </row>
    <row r="265" spans="1:19" x14ac:dyDescent="0.25">
      <c r="A265" t="s">
        <v>1460</v>
      </c>
      <c r="B265">
        <v>478</v>
      </c>
      <c r="C265">
        <v>166</v>
      </c>
      <c r="D265">
        <v>48</v>
      </c>
      <c r="E265">
        <v>118</v>
      </c>
      <c r="F265">
        <v>312</v>
      </c>
      <c r="G265" t="s">
        <v>1461</v>
      </c>
      <c r="H265">
        <v>0</v>
      </c>
      <c r="I265">
        <v>0</v>
      </c>
      <c r="J265">
        <v>0</v>
      </c>
      <c r="M265" t="str">
        <f t="shared" si="28"/>
        <v>1106</v>
      </c>
      <c r="N265" t="str">
        <f t="shared" si="29"/>
        <v>Haugesund</v>
      </c>
      <c r="O265" s="2" t="str">
        <f t="shared" si="30"/>
        <v>48</v>
      </c>
      <c r="P265" s="2" t="str">
        <f t="shared" si="31"/>
        <v>118</v>
      </c>
      <c r="Q265" s="2" t="str">
        <f t="shared" si="32"/>
        <v>312</v>
      </c>
      <c r="R265" s="2" t="str">
        <f t="shared" si="33"/>
        <v>0</v>
      </c>
      <c r="S265" s="2" t="str">
        <f t="shared" si="34"/>
        <v>0</v>
      </c>
    </row>
    <row r="266" spans="1:19" x14ac:dyDescent="0.25">
      <c r="A266" t="s">
        <v>1462</v>
      </c>
      <c r="B266">
        <v>459</v>
      </c>
      <c r="C266">
        <v>147</v>
      </c>
      <c r="D266">
        <v>0</v>
      </c>
      <c r="E266">
        <v>0</v>
      </c>
      <c r="F266">
        <v>312</v>
      </c>
      <c r="G266">
        <v>191</v>
      </c>
      <c r="H266">
        <v>0</v>
      </c>
      <c r="I266">
        <v>0</v>
      </c>
      <c r="J266" t="s">
        <v>1463</v>
      </c>
      <c r="M266" t="str">
        <f t="shared" si="28"/>
        <v>3020</v>
      </c>
      <c r="N266" t="str">
        <f t="shared" si="29"/>
        <v>Nordre Follo</v>
      </c>
      <c r="O266" s="2" t="str">
        <f t="shared" si="30"/>
        <v>0</v>
      </c>
      <c r="P266" s="2" t="str">
        <f t="shared" si="31"/>
        <v>0</v>
      </c>
      <c r="Q266" s="2" t="str">
        <f t="shared" si="32"/>
        <v>312</v>
      </c>
      <c r="R266" s="2" t="str">
        <f t="shared" si="33"/>
        <v>0</v>
      </c>
      <c r="S266" s="2" t="str">
        <f t="shared" si="34"/>
        <v>7067</v>
      </c>
    </row>
    <row r="267" spans="1:19" x14ac:dyDescent="0.25">
      <c r="A267" t="s">
        <v>1464</v>
      </c>
      <c r="B267">
        <v>435</v>
      </c>
      <c r="C267">
        <v>168</v>
      </c>
      <c r="D267">
        <v>86</v>
      </c>
      <c r="E267">
        <v>82</v>
      </c>
      <c r="F267">
        <v>267</v>
      </c>
      <c r="G267" t="s">
        <v>1465</v>
      </c>
      <c r="H267">
        <v>0</v>
      </c>
      <c r="I267">
        <v>0</v>
      </c>
      <c r="J267">
        <v>0</v>
      </c>
      <c r="M267" t="str">
        <f t="shared" si="28"/>
        <v>1840</v>
      </c>
      <c r="N267" t="str">
        <f t="shared" si="29"/>
        <v>Saltdal</v>
      </c>
      <c r="O267" s="2" t="str">
        <f t="shared" si="30"/>
        <v>86</v>
      </c>
      <c r="P267" s="2" t="str">
        <f t="shared" si="31"/>
        <v>82</v>
      </c>
      <c r="Q267" s="2" t="str">
        <f t="shared" si="32"/>
        <v>267</v>
      </c>
      <c r="R267" s="2" t="str">
        <f t="shared" si="33"/>
        <v>0</v>
      </c>
      <c r="S267" s="2" t="str">
        <f t="shared" si="34"/>
        <v>0</v>
      </c>
    </row>
    <row r="268" spans="1:19" x14ac:dyDescent="0.25">
      <c r="A268" t="s">
        <v>1466</v>
      </c>
      <c r="B268">
        <v>429</v>
      </c>
      <c r="C268">
        <v>146</v>
      </c>
      <c r="D268">
        <v>82</v>
      </c>
      <c r="E268">
        <v>64</v>
      </c>
      <c r="F268">
        <v>283</v>
      </c>
      <c r="G268">
        <v>852</v>
      </c>
      <c r="H268">
        <v>0</v>
      </c>
      <c r="I268">
        <v>0</v>
      </c>
      <c r="J268">
        <v>0</v>
      </c>
      <c r="M268" t="str">
        <f t="shared" si="28"/>
        <v>1853</v>
      </c>
      <c r="N268" t="str">
        <f t="shared" si="29"/>
        <v>Evenes</v>
      </c>
      <c r="O268" s="2" t="str">
        <f t="shared" si="30"/>
        <v>82</v>
      </c>
      <c r="P268" s="2" t="str">
        <f t="shared" si="31"/>
        <v>64</v>
      </c>
      <c r="Q268" s="2" t="str">
        <f t="shared" si="32"/>
        <v>283</v>
      </c>
      <c r="R268" s="2" t="str">
        <f t="shared" si="33"/>
        <v>0</v>
      </c>
      <c r="S268" s="2" t="str">
        <f t="shared" si="34"/>
        <v>0</v>
      </c>
    </row>
    <row r="269" spans="1:19" x14ac:dyDescent="0.25">
      <c r="A269" t="s">
        <v>1467</v>
      </c>
      <c r="B269">
        <v>426</v>
      </c>
      <c r="C269">
        <v>175</v>
      </c>
      <c r="D269">
        <v>0</v>
      </c>
      <c r="E269">
        <v>0</v>
      </c>
      <c r="F269">
        <v>251</v>
      </c>
      <c r="G269">
        <v>337</v>
      </c>
      <c r="H269">
        <v>0</v>
      </c>
      <c r="I269">
        <v>102</v>
      </c>
      <c r="J269" t="s">
        <v>1468</v>
      </c>
      <c r="M269" t="str">
        <f t="shared" si="28"/>
        <v>3801</v>
      </c>
      <c r="N269" t="str">
        <f t="shared" si="29"/>
        <v>Horten</v>
      </c>
      <c r="O269" s="2" t="str">
        <f t="shared" si="30"/>
        <v>0</v>
      </c>
      <c r="P269" s="2" t="str">
        <f t="shared" si="31"/>
        <v>0</v>
      </c>
      <c r="Q269" s="2" t="str">
        <f t="shared" si="32"/>
        <v>251</v>
      </c>
      <c r="R269" s="2" t="str">
        <f t="shared" si="33"/>
        <v>102</v>
      </c>
      <c r="S269" s="2" t="str">
        <f t="shared" si="34"/>
        <v>7795</v>
      </c>
    </row>
    <row r="270" spans="1:19" x14ac:dyDescent="0.25">
      <c r="A270" t="s">
        <v>1469</v>
      </c>
      <c r="B270">
        <v>423</v>
      </c>
      <c r="C270">
        <v>158</v>
      </c>
      <c r="D270">
        <v>152</v>
      </c>
      <c r="E270">
        <v>6</v>
      </c>
      <c r="F270">
        <v>265</v>
      </c>
      <c r="G270" t="s">
        <v>1470</v>
      </c>
      <c r="H270">
        <v>0</v>
      </c>
      <c r="I270">
        <v>0</v>
      </c>
      <c r="J270">
        <v>23</v>
      </c>
      <c r="M270" t="str">
        <f t="shared" si="28"/>
        <v>4634</v>
      </c>
      <c r="N270" t="str">
        <f t="shared" si="29"/>
        <v>Masfjorden</v>
      </c>
      <c r="O270" s="2" t="str">
        <f t="shared" si="30"/>
        <v>152</v>
      </c>
      <c r="P270" s="2" t="str">
        <f t="shared" si="31"/>
        <v>6</v>
      </c>
      <c r="Q270" s="2" t="str">
        <f t="shared" si="32"/>
        <v>265</v>
      </c>
      <c r="R270" s="2" t="str">
        <f t="shared" si="33"/>
        <v>0</v>
      </c>
      <c r="S270" s="2" t="str">
        <f t="shared" si="34"/>
        <v>23</v>
      </c>
    </row>
    <row r="271" spans="1:19" x14ac:dyDescent="0.25">
      <c r="A271" t="s">
        <v>1471</v>
      </c>
      <c r="B271">
        <v>419</v>
      </c>
      <c r="C271">
        <v>140</v>
      </c>
      <c r="D271">
        <v>140</v>
      </c>
      <c r="E271">
        <v>0</v>
      </c>
      <c r="F271">
        <v>279</v>
      </c>
      <c r="G271">
        <v>292</v>
      </c>
      <c r="H271">
        <v>0</v>
      </c>
      <c r="I271">
        <v>0</v>
      </c>
      <c r="J271">
        <v>0</v>
      </c>
      <c r="M271" t="str">
        <f t="shared" si="28"/>
        <v>5437</v>
      </c>
      <c r="N271" t="str">
        <f t="shared" si="29"/>
        <v>Karasjok</v>
      </c>
      <c r="O271" s="2" t="str">
        <f t="shared" si="30"/>
        <v>140</v>
      </c>
      <c r="P271" s="2" t="str">
        <f t="shared" si="31"/>
        <v>0</v>
      </c>
      <c r="Q271" s="2" t="str">
        <f t="shared" si="32"/>
        <v>279</v>
      </c>
      <c r="R271" s="2" t="str">
        <f t="shared" si="33"/>
        <v>0</v>
      </c>
      <c r="S271" s="2" t="str">
        <f t="shared" si="34"/>
        <v>0</v>
      </c>
    </row>
    <row r="272" spans="1:19" x14ac:dyDescent="0.25">
      <c r="A272" t="s">
        <v>1472</v>
      </c>
      <c r="B272">
        <v>405</v>
      </c>
      <c r="C272">
        <v>201</v>
      </c>
      <c r="D272">
        <v>0</v>
      </c>
      <c r="E272">
        <v>0</v>
      </c>
      <c r="F272">
        <v>204</v>
      </c>
      <c r="G272">
        <v>197</v>
      </c>
      <c r="H272">
        <v>0</v>
      </c>
      <c r="I272">
        <v>0</v>
      </c>
      <c r="J272">
        <v>0</v>
      </c>
      <c r="M272" t="str">
        <f t="shared" si="28"/>
        <v>3027</v>
      </c>
      <c r="N272" t="str">
        <f t="shared" si="29"/>
        <v>Rælingen</v>
      </c>
      <c r="O272" s="2" t="str">
        <f t="shared" si="30"/>
        <v>0</v>
      </c>
      <c r="P272" s="2" t="str">
        <f t="shared" si="31"/>
        <v>0</v>
      </c>
      <c r="Q272" s="2" t="str">
        <f t="shared" si="32"/>
        <v>204</v>
      </c>
      <c r="R272" s="2" t="str">
        <f t="shared" si="33"/>
        <v>0</v>
      </c>
      <c r="S272" s="2" t="str">
        <f t="shared" si="34"/>
        <v>0</v>
      </c>
    </row>
    <row r="273" spans="1:19" x14ac:dyDescent="0.25">
      <c r="A273" t="s">
        <v>1473</v>
      </c>
      <c r="B273">
        <v>400</v>
      </c>
      <c r="C273">
        <v>180</v>
      </c>
      <c r="D273">
        <v>107</v>
      </c>
      <c r="E273">
        <v>73</v>
      </c>
      <c r="F273">
        <v>220</v>
      </c>
      <c r="G273" t="s">
        <v>1474</v>
      </c>
      <c r="H273">
        <v>0</v>
      </c>
      <c r="I273">
        <v>0</v>
      </c>
      <c r="J273">
        <v>0</v>
      </c>
      <c r="M273" t="str">
        <f t="shared" si="28"/>
        <v>4648</v>
      </c>
      <c r="N273" t="str">
        <f t="shared" si="29"/>
        <v>Bremanger</v>
      </c>
      <c r="O273" s="2" t="str">
        <f t="shared" si="30"/>
        <v>107</v>
      </c>
      <c r="P273" s="2" t="str">
        <f t="shared" si="31"/>
        <v>73</v>
      </c>
      <c r="Q273" s="2" t="str">
        <f t="shared" si="32"/>
        <v>220</v>
      </c>
      <c r="R273" s="2" t="str">
        <f t="shared" si="33"/>
        <v>0</v>
      </c>
      <c r="S273" s="2" t="str">
        <f t="shared" si="34"/>
        <v>0</v>
      </c>
    </row>
    <row r="274" spans="1:19" x14ac:dyDescent="0.25">
      <c r="A274" t="s">
        <v>1475</v>
      </c>
      <c r="B274">
        <v>400</v>
      </c>
      <c r="C274">
        <v>126</v>
      </c>
      <c r="D274">
        <v>65</v>
      </c>
      <c r="E274">
        <v>61</v>
      </c>
      <c r="F274">
        <v>274</v>
      </c>
      <c r="G274" t="s">
        <v>1476</v>
      </c>
      <c r="H274">
        <v>0</v>
      </c>
      <c r="I274">
        <v>0</v>
      </c>
      <c r="J274">
        <v>19</v>
      </c>
      <c r="M274" t="str">
        <f t="shared" si="28"/>
        <v>3824</v>
      </c>
      <c r="N274" t="str">
        <f t="shared" si="29"/>
        <v>Tokke</v>
      </c>
      <c r="O274" s="2" t="str">
        <f t="shared" si="30"/>
        <v>65</v>
      </c>
      <c r="P274" s="2" t="str">
        <f t="shared" si="31"/>
        <v>61</v>
      </c>
      <c r="Q274" s="2" t="str">
        <f t="shared" si="32"/>
        <v>274</v>
      </c>
      <c r="R274" s="2" t="str">
        <f t="shared" si="33"/>
        <v>0</v>
      </c>
      <c r="S274" s="2" t="str">
        <f t="shared" si="34"/>
        <v>19</v>
      </c>
    </row>
    <row r="275" spans="1:19" x14ac:dyDescent="0.25">
      <c r="A275" t="s">
        <v>1477</v>
      </c>
      <c r="B275">
        <v>399</v>
      </c>
      <c r="C275">
        <v>149</v>
      </c>
      <c r="D275">
        <v>87</v>
      </c>
      <c r="E275">
        <v>62</v>
      </c>
      <c r="F275">
        <v>250</v>
      </c>
      <c r="G275" t="s">
        <v>1383</v>
      </c>
      <c r="H275">
        <v>0</v>
      </c>
      <c r="I275">
        <v>0</v>
      </c>
      <c r="J275">
        <v>0</v>
      </c>
      <c r="M275" t="str">
        <f t="shared" si="28"/>
        <v>1875</v>
      </c>
      <c r="N275" t="str">
        <f t="shared" si="29"/>
        <v>Hamarøy</v>
      </c>
      <c r="O275" s="2" t="str">
        <f t="shared" si="30"/>
        <v>87</v>
      </c>
      <c r="P275" s="2" t="str">
        <f t="shared" si="31"/>
        <v>62</v>
      </c>
      <c r="Q275" s="2" t="str">
        <f t="shared" si="32"/>
        <v>250</v>
      </c>
      <c r="R275" s="2" t="str">
        <f t="shared" si="33"/>
        <v>0</v>
      </c>
      <c r="S275" s="2" t="str">
        <f t="shared" si="34"/>
        <v>0</v>
      </c>
    </row>
    <row r="276" spans="1:19" x14ac:dyDescent="0.25">
      <c r="A276" t="s">
        <v>1478</v>
      </c>
      <c r="B276">
        <v>396</v>
      </c>
      <c r="C276">
        <v>152</v>
      </c>
      <c r="D276">
        <v>0</v>
      </c>
      <c r="E276">
        <v>0</v>
      </c>
      <c r="F276">
        <v>244</v>
      </c>
      <c r="G276">
        <v>116</v>
      </c>
      <c r="H276">
        <v>0</v>
      </c>
      <c r="I276">
        <v>0</v>
      </c>
      <c r="J276" t="s">
        <v>1479</v>
      </c>
      <c r="M276" t="str">
        <f t="shared" si="28"/>
        <v>3031</v>
      </c>
      <c r="N276" t="str">
        <f t="shared" si="29"/>
        <v>Nittedal</v>
      </c>
      <c r="O276" s="2" t="str">
        <f t="shared" si="30"/>
        <v>0</v>
      </c>
      <c r="P276" s="2" t="str">
        <f t="shared" si="31"/>
        <v>0</v>
      </c>
      <c r="Q276" s="2" t="str">
        <f t="shared" si="32"/>
        <v>244</v>
      </c>
      <c r="R276" s="2" t="str">
        <f t="shared" si="33"/>
        <v>0</v>
      </c>
      <c r="S276" s="2" t="str">
        <f t="shared" si="34"/>
        <v>7558</v>
      </c>
    </row>
    <row r="277" spans="1:19" x14ac:dyDescent="0.25">
      <c r="A277" t="s">
        <v>1480</v>
      </c>
      <c r="B277">
        <v>393</v>
      </c>
      <c r="C277">
        <v>147</v>
      </c>
      <c r="D277">
        <v>92</v>
      </c>
      <c r="E277">
        <v>55</v>
      </c>
      <c r="F277">
        <v>246</v>
      </c>
      <c r="G277">
        <v>614</v>
      </c>
      <c r="H277">
        <v>0</v>
      </c>
      <c r="I277">
        <v>0</v>
      </c>
      <c r="J277">
        <v>0</v>
      </c>
      <c r="M277" t="str">
        <f t="shared" si="28"/>
        <v>1516</v>
      </c>
      <c r="N277" t="str">
        <f t="shared" si="29"/>
        <v>Ulstein</v>
      </c>
      <c r="O277" s="2" t="str">
        <f t="shared" si="30"/>
        <v>92</v>
      </c>
      <c r="P277" s="2" t="str">
        <f t="shared" si="31"/>
        <v>55</v>
      </c>
      <c r="Q277" s="2" t="str">
        <f t="shared" si="32"/>
        <v>246</v>
      </c>
      <c r="R277" s="2" t="str">
        <f t="shared" si="33"/>
        <v>0</v>
      </c>
      <c r="S277" s="2" t="str">
        <f t="shared" si="34"/>
        <v>0</v>
      </c>
    </row>
    <row r="278" spans="1:19" x14ac:dyDescent="0.25">
      <c r="A278" t="s">
        <v>1481</v>
      </c>
      <c r="B278">
        <v>388</v>
      </c>
      <c r="C278">
        <v>140</v>
      </c>
      <c r="D278">
        <v>106</v>
      </c>
      <c r="E278">
        <v>34</v>
      </c>
      <c r="F278">
        <v>248</v>
      </c>
      <c r="G278">
        <v>765</v>
      </c>
      <c r="H278">
        <v>0</v>
      </c>
      <c r="I278">
        <v>232</v>
      </c>
      <c r="J278">
        <v>0</v>
      </c>
      <c r="M278" t="str">
        <f t="shared" si="28"/>
        <v>4213</v>
      </c>
      <c r="N278" t="str">
        <f t="shared" si="29"/>
        <v>Tvedestrand</v>
      </c>
      <c r="O278" s="2" t="str">
        <f t="shared" si="30"/>
        <v>106</v>
      </c>
      <c r="P278" s="2" t="str">
        <f t="shared" si="31"/>
        <v>34</v>
      </c>
      <c r="Q278" s="2" t="str">
        <f t="shared" si="32"/>
        <v>248</v>
      </c>
      <c r="R278" s="2" t="str">
        <f t="shared" si="33"/>
        <v>232</v>
      </c>
      <c r="S278" s="2" t="str">
        <f t="shared" si="34"/>
        <v>0</v>
      </c>
    </row>
    <row r="279" spans="1:19" x14ac:dyDescent="0.25">
      <c r="A279" t="s">
        <v>1482</v>
      </c>
      <c r="B279">
        <v>386</v>
      </c>
      <c r="C279">
        <v>126</v>
      </c>
      <c r="D279">
        <v>93</v>
      </c>
      <c r="E279">
        <v>33</v>
      </c>
      <c r="F279">
        <v>260</v>
      </c>
      <c r="G279" t="s">
        <v>1483</v>
      </c>
      <c r="H279">
        <v>0</v>
      </c>
      <c r="I279">
        <v>0</v>
      </c>
      <c r="J279">
        <v>0</v>
      </c>
      <c r="M279" t="str">
        <f t="shared" si="28"/>
        <v>1514</v>
      </c>
      <c r="N279" t="str">
        <f t="shared" si="29"/>
        <v>Sande</v>
      </c>
      <c r="O279" s="2" t="str">
        <f t="shared" si="30"/>
        <v>93</v>
      </c>
      <c r="P279" s="2" t="str">
        <f t="shared" si="31"/>
        <v>33</v>
      </c>
      <c r="Q279" s="2" t="str">
        <f t="shared" si="32"/>
        <v>260</v>
      </c>
      <c r="R279" s="2" t="str">
        <f t="shared" si="33"/>
        <v>0</v>
      </c>
      <c r="S279" s="2" t="str">
        <f t="shared" si="34"/>
        <v>0</v>
      </c>
    </row>
    <row r="280" spans="1:19" x14ac:dyDescent="0.25">
      <c r="A280" t="s">
        <v>1484</v>
      </c>
      <c r="B280">
        <v>385</v>
      </c>
      <c r="C280">
        <v>149</v>
      </c>
      <c r="D280">
        <v>0</v>
      </c>
      <c r="E280">
        <v>0</v>
      </c>
      <c r="F280">
        <v>236</v>
      </c>
      <c r="G280">
        <v>352</v>
      </c>
      <c r="H280">
        <v>0</v>
      </c>
      <c r="I280">
        <v>0</v>
      </c>
      <c r="J280" t="s">
        <v>1485</v>
      </c>
      <c r="M280" t="str">
        <f t="shared" si="28"/>
        <v>4214</v>
      </c>
      <c r="N280" t="str">
        <f t="shared" si="29"/>
        <v>Froland</v>
      </c>
      <c r="O280" s="2" t="str">
        <f t="shared" si="30"/>
        <v>0</v>
      </c>
      <c r="P280" s="2" t="str">
        <f t="shared" si="31"/>
        <v>0</v>
      </c>
      <c r="Q280" s="2" t="str">
        <f t="shared" si="32"/>
        <v>236</v>
      </c>
      <c r="R280" s="2" t="str">
        <f t="shared" si="33"/>
        <v>0</v>
      </c>
      <c r="S280" s="2" t="str">
        <f t="shared" si="34"/>
        <v>7554</v>
      </c>
    </row>
    <row r="281" spans="1:19" x14ac:dyDescent="0.25">
      <c r="A281" t="s">
        <v>1486</v>
      </c>
      <c r="B281">
        <v>382</v>
      </c>
      <c r="C281">
        <v>140</v>
      </c>
      <c r="D281">
        <v>0</v>
      </c>
      <c r="E281">
        <v>0</v>
      </c>
      <c r="F281">
        <v>242</v>
      </c>
      <c r="G281">
        <v>70</v>
      </c>
      <c r="H281">
        <v>0</v>
      </c>
      <c r="I281">
        <v>443</v>
      </c>
      <c r="J281">
        <v>0</v>
      </c>
      <c r="M281" t="str">
        <f t="shared" si="28"/>
        <v>3415</v>
      </c>
      <c r="N281" t="str">
        <f t="shared" si="29"/>
        <v>Sør-Odal</v>
      </c>
      <c r="O281" s="2" t="str">
        <f t="shared" si="30"/>
        <v>0</v>
      </c>
      <c r="P281" s="2" t="str">
        <f t="shared" si="31"/>
        <v>0</v>
      </c>
      <c r="Q281" s="2" t="str">
        <f t="shared" si="32"/>
        <v>242</v>
      </c>
      <c r="R281" s="2" t="str">
        <f t="shared" si="33"/>
        <v>443</v>
      </c>
      <c r="S281" s="2" t="str">
        <f t="shared" si="34"/>
        <v>0</v>
      </c>
    </row>
    <row r="282" spans="1:19" x14ac:dyDescent="0.25">
      <c r="A282" t="s">
        <v>1487</v>
      </c>
      <c r="B282">
        <v>371</v>
      </c>
      <c r="C282">
        <v>143</v>
      </c>
      <c r="D282">
        <v>95</v>
      </c>
      <c r="E282">
        <v>48</v>
      </c>
      <c r="F282">
        <v>228</v>
      </c>
      <c r="G282" t="s">
        <v>1488</v>
      </c>
      <c r="H282">
        <v>0</v>
      </c>
      <c r="I282">
        <v>0</v>
      </c>
      <c r="J282">
        <v>89</v>
      </c>
      <c r="M282" t="str">
        <f t="shared" si="28"/>
        <v>3823</v>
      </c>
      <c r="N282" t="str">
        <f t="shared" si="29"/>
        <v>Fyresdal</v>
      </c>
      <c r="O282" s="2" t="str">
        <f t="shared" si="30"/>
        <v>95</v>
      </c>
      <c r="P282" s="2" t="str">
        <f t="shared" si="31"/>
        <v>48</v>
      </c>
      <c r="Q282" s="2" t="str">
        <f t="shared" si="32"/>
        <v>228</v>
      </c>
      <c r="R282" s="2" t="str">
        <f t="shared" si="33"/>
        <v>0</v>
      </c>
      <c r="S282" s="2" t="str">
        <f t="shared" si="34"/>
        <v>89</v>
      </c>
    </row>
    <row r="283" spans="1:19" x14ac:dyDescent="0.25">
      <c r="A283" t="s">
        <v>1489</v>
      </c>
      <c r="B283">
        <v>345</v>
      </c>
      <c r="C283">
        <v>87</v>
      </c>
      <c r="D283">
        <v>0</v>
      </c>
      <c r="E283">
        <v>0</v>
      </c>
      <c r="F283">
        <v>258</v>
      </c>
      <c r="G283">
        <v>264</v>
      </c>
      <c r="H283">
        <v>0</v>
      </c>
      <c r="I283">
        <v>0</v>
      </c>
      <c r="J283">
        <v>0</v>
      </c>
      <c r="M283" t="str">
        <f t="shared" si="28"/>
        <v>1505</v>
      </c>
      <c r="N283" t="str">
        <f t="shared" si="29"/>
        <v>Kristiansund</v>
      </c>
      <c r="O283" s="2" t="str">
        <f t="shared" si="30"/>
        <v>0</v>
      </c>
      <c r="P283" s="2" t="str">
        <f t="shared" si="31"/>
        <v>0</v>
      </c>
      <c r="Q283" s="2" t="str">
        <f t="shared" si="32"/>
        <v>258</v>
      </c>
      <c r="R283" s="2" t="str">
        <f t="shared" si="33"/>
        <v>0</v>
      </c>
      <c r="S283" s="2" t="str">
        <f t="shared" si="34"/>
        <v>0</v>
      </c>
    </row>
    <row r="284" spans="1:19" x14ac:dyDescent="0.25">
      <c r="A284" t="s">
        <v>1490</v>
      </c>
      <c r="B284">
        <v>334</v>
      </c>
      <c r="C284">
        <v>133</v>
      </c>
      <c r="D284">
        <v>0</v>
      </c>
      <c r="E284">
        <v>0</v>
      </c>
      <c r="F284">
        <v>201</v>
      </c>
      <c r="G284" t="s">
        <v>1491</v>
      </c>
      <c r="H284">
        <v>0</v>
      </c>
      <c r="I284">
        <v>0</v>
      </c>
      <c r="J284">
        <v>143</v>
      </c>
      <c r="M284" t="str">
        <f t="shared" si="28"/>
        <v>1865</v>
      </c>
      <c r="N284" t="str">
        <f t="shared" si="29"/>
        <v>Vågan</v>
      </c>
      <c r="O284" s="2" t="str">
        <f t="shared" si="30"/>
        <v>0</v>
      </c>
      <c r="P284" s="2" t="str">
        <f t="shared" si="31"/>
        <v>0</v>
      </c>
      <c r="Q284" s="2" t="str">
        <f t="shared" si="32"/>
        <v>201</v>
      </c>
      <c r="R284" s="2" t="str">
        <f t="shared" si="33"/>
        <v>0</v>
      </c>
      <c r="S284" s="2" t="str">
        <f t="shared" si="34"/>
        <v>143</v>
      </c>
    </row>
    <row r="285" spans="1:19" x14ac:dyDescent="0.25">
      <c r="A285" t="s">
        <v>1492</v>
      </c>
      <c r="B285">
        <v>332</v>
      </c>
      <c r="C285">
        <v>137</v>
      </c>
      <c r="D285">
        <v>0</v>
      </c>
      <c r="E285">
        <v>137</v>
      </c>
      <c r="F285">
        <v>195</v>
      </c>
      <c r="G285">
        <v>806</v>
      </c>
      <c r="H285">
        <v>0</v>
      </c>
      <c r="I285">
        <v>0</v>
      </c>
      <c r="J285">
        <v>0</v>
      </c>
      <c r="M285" t="str">
        <f t="shared" si="28"/>
        <v>3024</v>
      </c>
      <c r="N285" t="str">
        <f t="shared" si="29"/>
        <v>Bærum</v>
      </c>
      <c r="O285" s="2" t="str">
        <f t="shared" si="30"/>
        <v>0</v>
      </c>
      <c r="P285" s="2" t="str">
        <f t="shared" si="31"/>
        <v>137</v>
      </c>
      <c r="Q285" s="2" t="str">
        <f t="shared" si="32"/>
        <v>195</v>
      </c>
      <c r="R285" s="2" t="str">
        <f t="shared" si="33"/>
        <v>0</v>
      </c>
      <c r="S285" s="2" t="str">
        <f t="shared" si="34"/>
        <v>0</v>
      </c>
    </row>
    <row r="286" spans="1:19" x14ac:dyDescent="0.25">
      <c r="A286" t="s">
        <v>1493</v>
      </c>
      <c r="B286">
        <v>331</v>
      </c>
      <c r="C286">
        <v>117</v>
      </c>
      <c r="D286">
        <v>0</v>
      </c>
      <c r="E286">
        <v>0</v>
      </c>
      <c r="F286">
        <v>214</v>
      </c>
      <c r="G286">
        <v>730</v>
      </c>
      <c r="H286">
        <v>0</v>
      </c>
      <c r="I286">
        <v>0</v>
      </c>
      <c r="J286" t="s">
        <v>1494</v>
      </c>
      <c r="M286" t="str">
        <f t="shared" si="28"/>
        <v>3046</v>
      </c>
      <c r="N286" t="str">
        <f t="shared" si="29"/>
        <v>Krødsherad</v>
      </c>
      <c r="O286" s="2" t="str">
        <f t="shared" si="30"/>
        <v>0</v>
      </c>
      <c r="P286" s="2" t="str">
        <f t="shared" si="31"/>
        <v>0</v>
      </c>
      <c r="Q286" s="2" t="str">
        <f t="shared" si="32"/>
        <v>214</v>
      </c>
      <c r="R286" s="2" t="str">
        <f t="shared" si="33"/>
        <v>0</v>
      </c>
      <c r="S286" s="2" t="str">
        <f t="shared" si="34"/>
        <v>8285</v>
      </c>
    </row>
    <row r="287" spans="1:19" x14ac:dyDescent="0.25">
      <c r="A287" t="s">
        <v>1495</v>
      </c>
      <c r="B287">
        <v>330</v>
      </c>
      <c r="C287">
        <v>147</v>
      </c>
      <c r="D287">
        <v>69</v>
      </c>
      <c r="E287">
        <v>78</v>
      </c>
      <c r="F287">
        <v>183</v>
      </c>
      <c r="G287" t="s">
        <v>1496</v>
      </c>
      <c r="H287">
        <v>0</v>
      </c>
      <c r="I287">
        <v>0</v>
      </c>
      <c r="J287">
        <v>0</v>
      </c>
      <c r="M287" t="str">
        <f t="shared" si="28"/>
        <v>4220</v>
      </c>
      <c r="N287" t="str">
        <f t="shared" si="29"/>
        <v>Bygland</v>
      </c>
      <c r="O287" s="2" t="str">
        <f t="shared" si="30"/>
        <v>69</v>
      </c>
      <c r="P287" s="2" t="str">
        <f t="shared" si="31"/>
        <v>78</v>
      </c>
      <c r="Q287" s="2" t="str">
        <f t="shared" si="32"/>
        <v>183</v>
      </c>
      <c r="R287" s="2" t="str">
        <f t="shared" si="33"/>
        <v>0</v>
      </c>
      <c r="S287" s="2" t="str">
        <f t="shared" si="34"/>
        <v>0</v>
      </c>
    </row>
    <row r="288" spans="1:19" x14ac:dyDescent="0.25">
      <c r="A288" t="s">
        <v>1497</v>
      </c>
      <c r="B288">
        <v>318</v>
      </c>
      <c r="C288">
        <v>117</v>
      </c>
      <c r="D288">
        <v>0</v>
      </c>
      <c r="E288">
        <v>117</v>
      </c>
      <c r="F288">
        <v>201</v>
      </c>
      <c r="G288">
        <v>409</v>
      </c>
      <c r="H288">
        <v>0</v>
      </c>
      <c r="I288">
        <v>0</v>
      </c>
      <c r="J288">
        <v>298</v>
      </c>
      <c r="M288" t="str">
        <f t="shared" si="28"/>
        <v>3011</v>
      </c>
      <c r="N288" t="str">
        <f t="shared" si="29"/>
        <v>Hvaler</v>
      </c>
      <c r="O288" s="2" t="str">
        <f t="shared" si="30"/>
        <v>0</v>
      </c>
      <c r="P288" s="2" t="str">
        <f t="shared" si="31"/>
        <v>117</v>
      </c>
      <c r="Q288" s="2" t="str">
        <f t="shared" si="32"/>
        <v>201</v>
      </c>
      <c r="R288" s="2" t="str">
        <f t="shared" si="33"/>
        <v>0</v>
      </c>
      <c r="S288" s="2" t="str">
        <f t="shared" si="34"/>
        <v>298</v>
      </c>
    </row>
    <row r="289" spans="1:19" x14ac:dyDescent="0.25">
      <c r="A289" t="s">
        <v>1498</v>
      </c>
      <c r="B289">
        <v>311</v>
      </c>
      <c r="C289">
        <v>107</v>
      </c>
      <c r="D289">
        <v>89</v>
      </c>
      <c r="E289">
        <v>18</v>
      </c>
      <c r="F289">
        <v>204</v>
      </c>
      <c r="G289" t="s">
        <v>1499</v>
      </c>
      <c r="H289">
        <v>0</v>
      </c>
      <c r="I289">
        <v>0</v>
      </c>
      <c r="J289">
        <v>37</v>
      </c>
      <c r="M289" t="str">
        <f t="shared" si="28"/>
        <v>5014</v>
      </c>
      <c r="N289" t="str">
        <f t="shared" si="29"/>
        <v>Frøya</v>
      </c>
      <c r="O289" s="2" t="str">
        <f t="shared" si="30"/>
        <v>89</v>
      </c>
      <c r="P289" s="2" t="str">
        <f t="shared" si="31"/>
        <v>18</v>
      </c>
      <c r="Q289" s="2" t="str">
        <f t="shared" si="32"/>
        <v>204</v>
      </c>
      <c r="R289" s="2" t="str">
        <f t="shared" si="33"/>
        <v>0</v>
      </c>
      <c r="S289" s="2" t="str">
        <f t="shared" si="34"/>
        <v>37</v>
      </c>
    </row>
    <row r="290" spans="1:19" x14ac:dyDescent="0.25">
      <c r="A290" t="s">
        <v>1500</v>
      </c>
      <c r="B290">
        <v>307</v>
      </c>
      <c r="C290">
        <v>108</v>
      </c>
      <c r="D290">
        <v>0</v>
      </c>
      <c r="E290">
        <v>0</v>
      </c>
      <c r="F290">
        <v>199</v>
      </c>
      <c r="G290" t="s">
        <v>1501</v>
      </c>
      <c r="H290">
        <v>0</v>
      </c>
      <c r="I290">
        <v>0</v>
      </c>
      <c r="J290">
        <v>48</v>
      </c>
      <c r="M290" t="str">
        <f t="shared" si="28"/>
        <v>5405</v>
      </c>
      <c r="N290" t="str">
        <f t="shared" si="29"/>
        <v>Vadsø</v>
      </c>
      <c r="O290" s="2" t="str">
        <f t="shared" si="30"/>
        <v>0</v>
      </c>
      <c r="P290" s="2" t="str">
        <f t="shared" si="31"/>
        <v>0</v>
      </c>
      <c r="Q290" s="2" t="str">
        <f t="shared" si="32"/>
        <v>199</v>
      </c>
      <c r="R290" s="2" t="str">
        <f t="shared" si="33"/>
        <v>0</v>
      </c>
      <c r="S290" s="2" t="str">
        <f t="shared" si="34"/>
        <v>48</v>
      </c>
    </row>
    <row r="291" spans="1:19" x14ac:dyDescent="0.25">
      <c r="A291" t="s">
        <v>1502</v>
      </c>
      <c r="B291">
        <v>296</v>
      </c>
      <c r="C291">
        <v>122</v>
      </c>
      <c r="D291">
        <v>0</v>
      </c>
      <c r="E291">
        <v>0</v>
      </c>
      <c r="F291">
        <v>174</v>
      </c>
      <c r="G291" t="s">
        <v>1503</v>
      </c>
      <c r="H291">
        <v>0</v>
      </c>
      <c r="I291">
        <v>211</v>
      </c>
      <c r="J291">
        <v>0</v>
      </c>
      <c r="M291" t="str">
        <f t="shared" si="28"/>
        <v>1135</v>
      </c>
      <c r="N291" t="str">
        <f t="shared" si="29"/>
        <v>auda</v>
      </c>
      <c r="O291" s="2" t="str">
        <f t="shared" si="30"/>
        <v>0</v>
      </c>
      <c r="P291" s="2" t="str">
        <f t="shared" si="31"/>
        <v>0</v>
      </c>
      <c r="Q291" s="2" t="str">
        <f t="shared" si="32"/>
        <v>174</v>
      </c>
      <c r="R291" s="2" t="str">
        <f t="shared" si="33"/>
        <v>211</v>
      </c>
      <c r="S291" s="2" t="str">
        <f t="shared" si="34"/>
        <v>0</v>
      </c>
    </row>
    <row r="292" spans="1:19" x14ac:dyDescent="0.25">
      <c r="A292" t="s">
        <v>1504</v>
      </c>
      <c r="B292">
        <v>288</v>
      </c>
      <c r="C292">
        <v>119</v>
      </c>
      <c r="D292">
        <v>85</v>
      </c>
      <c r="E292">
        <v>34</v>
      </c>
      <c r="F292">
        <v>169</v>
      </c>
      <c r="G292">
        <v>166</v>
      </c>
      <c r="H292">
        <v>0</v>
      </c>
      <c r="I292">
        <v>220</v>
      </c>
      <c r="J292" t="s">
        <v>1505</v>
      </c>
      <c r="M292" t="str">
        <f t="shared" si="28"/>
        <v>3019</v>
      </c>
      <c r="N292" t="str">
        <f t="shared" si="29"/>
        <v>Vestby</v>
      </c>
      <c r="O292" s="2" t="str">
        <f t="shared" si="30"/>
        <v>85</v>
      </c>
      <c r="P292" s="2" t="str">
        <f t="shared" si="31"/>
        <v>34</v>
      </c>
      <c r="Q292" s="2" t="str">
        <f t="shared" si="32"/>
        <v>169</v>
      </c>
      <c r="R292" s="2" t="str">
        <f t="shared" si="33"/>
        <v>220</v>
      </c>
      <c r="S292" s="2" t="str">
        <f t="shared" si="34"/>
        <v>37420</v>
      </c>
    </row>
    <row r="293" spans="1:19" x14ac:dyDescent="0.25">
      <c r="A293" t="s">
        <v>1506</v>
      </c>
      <c r="B293">
        <v>287</v>
      </c>
      <c r="C293">
        <v>105</v>
      </c>
      <c r="D293">
        <v>0</v>
      </c>
      <c r="E293">
        <v>0</v>
      </c>
      <c r="F293">
        <v>182</v>
      </c>
      <c r="G293">
        <v>285</v>
      </c>
      <c r="H293">
        <v>0</v>
      </c>
      <c r="I293">
        <v>0</v>
      </c>
      <c r="J293" t="s">
        <v>1507</v>
      </c>
      <c r="M293" t="str">
        <f t="shared" si="28"/>
        <v>3017</v>
      </c>
      <c r="N293" t="str">
        <f t="shared" si="29"/>
        <v>Råde</v>
      </c>
      <c r="O293" s="2" t="str">
        <f t="shared" si="30"/>
        <v>0</v>
      </c>
      <c r="P293" s="2" t="str">
        <f t="shared" si="31"/>
        <v>0</v>
      </c>
      <c r="Q293" s="2" t="str">
        <f t="shared" si="32"/>
        <v>182</v>
      </c>
      <c r="R293" s="2" t="str">
        <f t="shared" si="33"/>
        <v>0</v>
      </c>
      <c r="S293" s="2" t="str">
        <f t="shared" si="34"/>
        <v>31128</v>
      </c>
    </row>
    <row r="294" spans="1:19" x14ac:dyDescent="0.25">
      <c r="A294" t="s">
        <v>1508</v>
      </c>
      <c r="B294">
        <v>285</v>
      </c>
      <c r="C294">
        <v>131</v>
      </c>
      <c r="D294">
        <v>0</v>
      </c>
      <c r="E294">
        <v>0</v>
      </c>
      <c r="F294">
        <v>154</v>
      </c>
      <c r="G294" t="s">
        <v>1509</v>
      </c>
      <c r="H294">
        <v>0</v>
      </c>
      <c r="I294">
        <v>0</v>
      </c>
      <c r="J294">
        <v>31</v>
      </c>
      <c r="M294" t="str">
        <f t="shared" si="28"/>
        <v>4620</v>
      </c>
      <c r="N294" t="str">
        <f t="shared" si="29"/>
        <v>Ulvik</v>
      </c>
      <c r="O294" s="2" t="str">
        <f t="shared" si="30"/>
        <v>0</v>
      </c>
      <c r="P294" s="2" t="str">
        <f t="shared" si="31"/>
        <v>0</v>
      </c>
      <c r="Q294" s="2" t="str">
        <f t="shared" si="32"/>
        <v>154</v>
      </c>
      <c r="R294" s="2" t="str">
        <f t="shared" si="33"/>
        <v>0</v>
      </c>
      <c r="S294" s="2" t="str">
        <f t="shared" si="34"/>
        <v>31</v>
      </c>
    </row>
    <row r="295" spans="1:19" x14ac:dyDescent="0.25">
      <c r="A295" t="s">
        <v>1510</v>
      </c>
      <c r="B295">
        <v>281</v>
      </c>
      <c r="C295">
        <v>76</v>
      </c>
      <c r="D295">
        <v>0</v>
      </c>
      <c r="E295">
        <v>0</v>
      </c>
      <c r="F295">
        <v>205</v>
      </c>
      <c r="G295" t="s">
        <v>1511</v>
      </c>
      <c r="H295">
        <v>343</v>
      </c>
      <c r="I295">
        <v>0</v>
      </c>
      <c r="J295">
        <v>0</v>
      </c>
      <c r="M295" t="str">
        <f t="shared" si="28"/>
        <v>5413</v>
      </c>
      <c r="N295" t="str">
        <f t="shared" si="29"/>
        <v>Ibestad</v>
      </c>
      <c r="O295" s="2" t="str">
        <f t="shared" si="30"/>
        <v>0</v>
      </c>
      <c r="P295" s="2" t="str">
        <f t="shared" si="31"/>
        <v>0</v>
      </c>
      <c r="Q295" s="2" t="str">
        <f t="shared" si="32"/>
        <v>205</v>
      </c>
      <c r="R295" s="2" t="str">
        <f t="shared" si="33"/>
        <v>0</v>
      </c>
      <c r="S295" s="2" t="str">
        <f t="shared" si="34"/>
        <v>0</v>
      </c>
    </row>
    <row r="296" spans="1:19" x14ac:dyDescent="0.25">
      <c r="A296" t="s">
        <v>1512</v>
      </c>
      <c r="B296">
        <v>258</v>
      </c>
      <c r="C296">
        <v>104</v>
      </c>
      <c r="D296">
        <v>0</v>
      </c>
      <c r="E296">
        <v>104</v>
      </c>
      <c r="F296">
        <v>154</v>
      </c>
      <c r="G296">
        <v>0</v>
      </c>
      <c r="H296">
        <v>0</v>
      </c>
      <c r="I296">
        <v>0</v>
      </c>
      <c r="J296" t="s">
        <v>1513</v>
      </c>
      <c r="M296" t="str">
        <f t="shared" si="28"/>
        <v>3038</v>
      </c>
      <c r="N296" t="str">
        <f t="shared" si="29"/>
        <v>Hole</v>
      </c>
      <c r="O296" s="2" t="str">
        <f t="shared" si="30"/>
        <v>0</v>
      </c>
      <c r="P296" s="2" t="str">
        <f t="shared" si="31"/>
        <v>104</v>
      </c>
      <c r="Q296" s="2" t="str">
        <f t="shared" si="32"/>
        <v>154</v>
      </c>
      <c r="R296" s="2" t="str">
        <f t="shared" si="33"/>
        <v>0</v>
      </c>
      <c r="S296" s="2" t="str">
        <f t="shared" si="34"/>
        <v>6619</v>
      </c>
    </row>
    <row r="297" spans="1:19" x14ac:dyDescent="0.25">
      <c r="A297" t="s">
        <v>1514</v>
      </c>
      <c r="B297">
        <v>257</v>
      </c>
      <c r="C297">
        <v>121</v>
      </c>
      <c r="D297">
        <v>55</v>
      </c>
      <c r="E297">
        <v>66</v>
      </c>
      <c r="F297">
        <v>136</v>
      </c>
      <c r="G297" t="s">
        <v>1515</v>
      </c>
      <c r="H297">
        <v>0</v>
      </c>
      <c r="I297">
        <v>0</v>
      </c>
      <c r="J297">
        <v>0</v>
      </c>
      <c r="M297" t="str">
        <f t="shared" si="28"/>
        <v>4221</v>
      </c>
      <c r="N297" t="str">
        <f t="shared" si="29"/>
        <v>Valle</v>
      </c>
      <c r="O297" s="2" t="str">
        <f t="shared" si="30"/>
        <v>55</v>
      </c>
      <c r="P297" s="2" t="str">
        <f t="shared" si="31"/>
        <v>66</v>
      </c>
      <c r="Q297" s="2" t="str">
        <f t="shared" si="32"/>
        <v>136</v>
      </c>
      <c r="R297" s="2" t="str">
        <f t="shared" si="33"/>
        <v>0</v>
      </c>
      <c r="S297" s="2" t="str">
        <f t="shared" si="34"/>
        <v>0</v>
      </c>
    </row>
    <row r="298" spans="1:19" x14ac:dyDescent="0.25">
      <c r="A298" t="s">
        <v>1516</v>
      </c>
      <c r="B298">
        <v>243</v>
      </c>
      <c r="C298">
        <v>88</v>
      </c>
      <c r="D298">
        <v>0</v>
      </c>
      <c r="E298">
        <v>0</v>
      </c>
      <c r="F298">
        <v>155</v>
      </c>
      <c r="G298">
        <v>925</v>
      </c>
      <c r="H298">
        <v>0</v>
      </c>
      <c r="I298">
        <v>0</v>
      </c>
      <c r="J298">
        <v>175</v>
      </c>
      <c r="M298" t="str">
        <f t="shared" si="28"/>
        <v>3814</v>
      </c>
      <c r="N298" t="str">
        <f t="shared" si="29"/>
        <v>Kragerø</v>
      </c>
      <c r="O298" s="2" t="str">
        <f t="shared" si="30"/>
        <v>0</v>
      </c>
      <c r="P298" s="2" t="str">
        <f t="shared" si="31"/>
        <v>0</v>
      </c>
      <c r="Q298" s="2" t="str">
        <f t="shared" si="32"/>
        <v>155</v>
      </c>
      <c r="R298" s="2" t="str">
        <f t="shared" si="33"/>
        <v>0</v>
      </c>
      <c r="S298" s="2" t="str">
        <f t="shared" si="34"/>
        <v>175</v>
      </c>
    </row>
    <row r="299" spans="1:19" x14ac:dyDescent="0.25">
      <c r="A299" t="s">
        <v>1517</v>
      </c>
      <c r="B299">
        <v>238</v>
      </c>
      <c r="C299">
        <v>91</v>
      </c>
      <c r="D299">
        <v>0</v>
      </c>
      <c r="E299">
        <v>0</v>
      </c>
      <c r="F299">
        <v>147</v>
      </c>
      <c r="G299" t="s">
        <v>1518</v>
      </c>
      <c r="H299">
        <v>0</v>
      </c>
      <c r="I299">
        <v>0</v>
      </c>
      <c r="J299" t="s">
        <v>1519</v>
      </c>
      <c r="M299" t="str">
        <f t="shared" si="28"/>
        <v>4626</v>
      </c>
      <c r="N299" t="str">
        <f t="shared" si="29"/>
        <v>Øygarden</v>
      </c>
      <c r="O299" s="2" t="str">
        <f t="shared" si="30"/>
        <v>0</v>
      </c>
      <c r="P299" s="2" t="str">
        <f t="shared" si="31"/>
        <v>0</v>
      </c>
      <c r="Q299" s="2" t="str">
        <f t="shared" si="32"/>
        <v>147</v>
      </c>
      <c r="R299" s="2" t="str">
        <f t="shared" si="33"/>
        <v>0</v>
      </c>
      <c r="S299" s="2" t="str">
        <f t="shared" si="34"/>
        <v>6274</v>
      </c>
    </row>
    <row r="300" spans="1:19" x14ac:dyDescent="0.25">
      <c r="A300" t="s">
        <v>1520</v>
      </c>
      <c r="B300">
        <v>224</v>
      </c>
      <c r="C300">
        <v>94</v>
      </c>
      <c r="D300">
        <v>0</v>
      </c>
      <c r="E300">
        <v>0</v>
      </c>
      <c r="F300">
        <v>130</v>
      </c>
      <c r="G300">
        <v>200</v>
      </c>
      <c r="H300">
        <v>0</v>
      </c>
      <c r="I300">
        <v>0</v>
      </c>
      <c r="J300">
        <v>0</v>
      </c>
      <c r="M300" t="str">
        <f t="shared" si="28"/>
        <v>4201</v>
      </c>
      <c r="N300" t="str">
        <f t="shared" si="29"/>
        <v>Risør</v>
      </c>
      <c r="O300" s="2" t="str">
        <f t="shared" si="30"/>
        <v>0</v>
      </c>
      <c r="P300" s="2" t="str">
        <f t="shared" si="31"/>
        <v>0</v>
      </c>
      <c r="Q300" s="2" t="str">
        <f t="shared" si="32"/>
        <v>130</v>
      </c>
      <c r="R300" s="2" t="str">
        <f t="shared" si="33"/>
        <v>0</v>
      </c>
      <c r="S300" s="2" t="str">
        <f t="shared" si="34"/>
        <v>0</v>
      </c>
    </row>
    <row r="301" spans="1:19" x14ac:dyDescent="0.25">
      <c r="A301" t="s">
        <v>1521</v>
      </c>
      <c r="B301">
        <v>212</v>
      </c>
      <c r="C301">
        <v>87</v>
      </c>
      <c r="D301">
        <v>36</v>
      </c>
      <c r="E301">
        <v>51</v>
      </c>
      <c r="F301">
        <v>125</v>
      </c>
      <c r="G301" t="s">
        <v>1522</v>
      </c>
      <c r="H301" t="s">
        <v>878</v>
      </c>
      <c r="I301">
        <v>0</v>
      </c>
      <c r="J301">
        <v>0</v>
      </c>
      <c r="M301" t="str">
        <f t="shared" si="28"/>
        <v>4641</v>
      </c>
      <c r="N301" t="str">
        <f t="shared" si="29"/>
        <v>Aurland</v>
      </c>
      <c r="O301" s="2" t="str">
        <f t="shared" si="30"/>
        <v>36</v>
      </c>
      <c r="P301" s="2" t="str">
        <f t="shared" si="31"/>
        <v>51</v>
      </c>
      <c r="Q301" s="2" t="str">
        <f t="shared" si="32"/>
        <v>125</v>
      </c>
      <c r="R301" s="2" t="str">
        <f t="shared" si="33"/>
        <v>0</v>
      </c>
      <c r="S301" s="2" t="str">
        <f t="shared" si="34"/>
        <v>0</v>
      </c>
    </row>
    <row r="302" spans="1:19" x14ac:dyDescent="0.25">
      <c r="A302" t="s">
        <v>1523</v>
      </c>
      <c r="B302">
        <v>196</v>
      </c>
      <c r="C302">
        <v>43</v>
      </c>
      <c r="D302">
        <v>0</v>
      </c>
      <c r="E302">
        <v>0</v>
      </c>
      <c r="F302">
        <v>153</v>
      </c>
      <c r="G302" t="s">
        <v>1524</v>
      </c>
      <c r="H302">
        <v>0</v>
      </c>
      <c r="I302">
        <v>0</v>
      </c>
      <c r="J302" t="s">
        <v>1525</v>
      </c>
      <c r="M302" t="str">
        <f t="shared" si="28"/>
        <v>1515</v>
      </c>
      <c r="N302" t="str">
        <f t="shared" si="29"/>
        <v>Herøy</v>
      </c>
      <c r="O302" s="2" t="str">
        <f t="shared" si="30"/>
        <v>0</v>
      </c>
      <c r="P302" s="2" t="str">
        <f t="shared" si="31"/>
        <v>0</v>
      </c>
      <c r="Q302" s="2" t="str">
        <f t="shared" si="32"/>
        <v>153</v>
      </c>
      <c r="R302" s="2" t="str">
        <f t="shared" si="33"/>
        <v>0</v>
      </c>
      <c r="S302" s="2" t="str">
        <f t="shared" si="34"/>
        <v>15043</v>
      </c>
    </row>
    <row r="303" spans="1:19" x14ac:dyDescent="0.25">
      <c r="A303" t="s">
        <v>1526</v>
      </c>
      <c r="B303">
        <v>195</v>
      </c>
      <c r="C303">
        <v>66</v>
      </c>
      <c r="D303">
        <v>0</v>
      </c>
      <c r="E303">
        <v>0</v>
      </c>
      <c r="F303">
        <v>129</v>
      </c>
      <c r="G303" t="s">
        <v>1527</v>
      </c>
      <c r="H303">
        <v>0</v>
      </c>
      <c r="I303">
        <v>0</v>
      </c>
      <c r="J303">
        <v>26</v>
      </c>
      <c r="M303" t="str">
        <f t="shared" si="28"/>
        <v>5417</v>
      </c>
      <c r="N303" t="str">
        <f t="shared" si="29"/>
        <v>Salangen</v>
      </c>
      <c r="O303" s="2" t="str">
        <f t="shared" si="30"/>
        <v>0</v>
      </c>
      <c r="P303" s="2" t="str">
        <f t="shared" si="31"/>
        <v>0</v>
      </c>
      <c r="Q303" s="2" t="str">
        <f t="shared" si="32"/>
        <v>129</v>
      </c>
      <c r="R303" s="2" t="str">
        <f t="shared" si="33"/>
        <v>0</v>
      </c>
      <c r="S303" s="2" t="str">
        <f t="shared" si="34"/>
        <v>26</v>
      </c>
    </row>
    <row r="304" spans="1:19" x14ac:dyDescent="0.25">
      <c r="A304" t="s">
        <v>1528</v>
      </c>
      <c r="B304">
        <v>192</v>
      </c>
      <c r="C304">
        <v>107</v>
      </c>
      <c r="D304">
        <v>0</v>
      </c>
      <c r="E304">
        <v>0</v>
      </c>
      <c r="F304">
        <v>85</v>
      </c>
      <c r="G304">
        <v>129</v>
      </c>
      <c r="H304">
        <v>0</v>
      </c>
      <c r="I304">
        <v>0</v>
      </c>
      <c r="J304">
        <v>0</v>
      </c>
      <c r="M304" t="str">
        <f t="shared" si="28"/>
        <v>0301</v>
      </c>
      <c r="N304" t="str">
        <f t="shared" si="29"/>
        <v>Oslo</v>
      </c>
      <c r="O304" s="2" t="str">
        <f t="shared" si="30"/>
        <v>0</v>
      </c>
      <c r="P304" s="2" t="str">
        <f t="shared" si="31"/>
        <v>0</v>
      </c>
      <c r="Q304" s="2" t="str">
        <f t="shared" si="32"/>
        <v>85</v>
      </c>
      <c r="R304" s="2" t="str">
        <f t="shared" si="33"/>
        <v>0</v>
      </c>
      <c r="S304" s="2" t="str">
        <f t="shared" si="34"/>
        <v>0</v>
      </c>
    </row>
    <row r="305" spans="1:19" x14ac:dyDescent="0.25">
      <c r="A305" t="s">
        <v>1529</v>
      </c>
      <c r="B305">
        <v>190</v>
      </c>
      <c r="C305">
        <v>66</v>
      </c>
      <c r="D305">
        <v>0</v>
      </c>
      <c r="E305">
        <v>0</v>
      </c>
      <c r="F305">
        <v>124</v>
      </c>
      <c r="G305">
        <v>309</v>
      </c>
      <c r="H305">
        <v>0</v>
      </c>
      <c r="I305">
        <v>0</v>
      </c>
      <c r="J305" t="s">
        <v>1530</v>
      </c>
      <c r="M305" t="str">
        <f t="shared" si="28"/>
        <v>3811</v>
      </c>
      <c r="N305" t="str">
        <f t="shared" si="29"/>
        <v>Færder</v>
      </c>
      <c r="O305" s="2" t="str">
        <f t="shared" si="30"/>
        <v>0</v>
      </c>
      <c r="P305" s="2" t="str">
        <f t="shared" si="31"/>
        <v>0</v>
      </c>
      <c r="Q305" s="2" t="str">
        <f t="shared" si="32"/>
        <v>124</v>
      </c>
      <c r="R305" s="2" t="str">
        <f t="shared" si="33"/>
        <v>0</v>
      </c>
      <c r="S305" s="2" t="str">
        <f t="shared" si="34"/>
        <v>11346</v>
      </c>
    </row>
    <row r="306" spans="1:19" x14ac:dyDescent="0.25">
      <c r="A306" t="s">
        <v>1531</v>
      </c>
      <c r="B306">
        <v>187</v>
      </c>
      <c r="C306">
        <v>67</v>
      </c>
      <c r="D306">
        <v>67</v>
      </c>
      <c r="E306">
        <v>0</v>
      </c>
      <c r="F306">
        <v>120</v>
      </c>
      <c r="G306" t="s">
        <v>1532</v>
      </c>
      <c r="H306">
        <v>0</v>
      </c>
      <c r="I306">
        <v>0</v>
      </c>
      <c r="J306">
        <v>166</v>
      </c>
      <c r="M306" t="str">
        <f t="shared" si="28"/>
        <v>5420</v>
      </c>
      <c r="N306" t="str">
        <f t="shared" si="29"/>
        <v>Dyrøy</v>
      </c>
      <c r="O306" s="2" t="str">
        <f t="shared" si="30"/>
        <v>67</v>
      </c>
      <c r="P306" s="2" t="str">
        <f t="shared" si="31"/>
        <v>0</v>
      </c>
      <c r="Q306" s="2" t="str">
        <f t="shared" si="32"/>
        <v>120</v>
      </c>
      <c r="R306" s="2" t="str">
        <f t="shared" si="33"/>
        <v>0</v>
      </c>
      <c r="S306" s="2" t="str">
        <f t="shared" si="34"/>
        <v>166</v>
      </c>
    </row>
    <row r="307" spans="1:19" x14ac:dyDescent="0.25">
      <c r="A307" t="s">
        <v>1533</v>
      </c>
      <c r="B307">
        <v>185</v>
      </c>
      <c r="C307">
        <v>66</v>
      </c>
      <c r="D307">
        <v>66</v>
      </c>
      <c r="E307">
        <v>0</v>
      </c>
      <c r="F307">
        <v>119</v>
      </c>
      <c r="G307">
        <v>0</v>
      </c>
      <c r="H307">
        <v>0</v>
      </c>
      <c r="I307">
        <v>0</v>
      </c>
      <c r="J307" t="s">
        <v>1534</v>
      </c>
      <c r="M307" t="str">
        <f t="shared" si="28"/>
        <v>5043</v>
      </c>
      <c r="N307" t="str">
        <f t="shared" si="29"/>
        <v>Røyrvik</v>
      </c>
      <c r="O307" s="2" t="str">
        <f t="shared" si="30"/>
        <v>66</v>
      </c>
      <c r="P307" s="2" t="str">
        <f t="shared" si="31"/>
        <v>0</v>
      </c>
      <c r="Q307" s="2" t="str">
        <f t="shared" si="32"/>
        <v>119</v>
      </c>
      <c r="R307" s="2" t="str">
        <f t="shared" si="33"/>
        <v>0</v>
      </c>
      <c r="S307" s="2" t="str">
        <f t="shared" si="34"/>
        <v>22500</v>
      </c>
    </row>
    <row r="308" spans="1:19" x14ac:dyDescent="0.25">
      <c r="A308" t="s">
        <v>1535</v>
      </c>
      <c r="B308">
        <v>178</v>
      </c>
      <c r="C308">
        <v>74</v>
      </c>
      <c r="D308">
        <v>0</v>
      </c>
      <c r="E308">
        <v>0</v>
      </c>
      <c r="F308">
        <v>104</v>
      </c>
      <c r="G308">
        <v>186</v>
      </c>
      <c r="H308">
        <v>0</v>
      </c>
      <c r="I308">
        <v>0</v>
      </c>
      <c r="J308">
        <v>0</v>
      </c>
      <c r="M308" t="str">
        <f t="shared" si="28"/>
        <v>5429</v>
      </c>
      <c r="N308" t="str">
        <f t="shared" si="29"/>
        <v>Kvænangen</v>
      </c>
      <c r="O308" s="2" t="str">
        <f t="shared" si="30"/>
        <v>0</v>
      </c>
      <c r="P308" s="2" t="str">
        <f t="shared" si="31"/>
        <v>0</v>
      </c>
      <c r="Q308" s="2" t="str">
        <f t="shared" si="32"/>
        <v>104</v>
      </c>
      <c r="R308" s="2" t="str">
        <f t="shared" si="33"/>
        <v>0</v>
      </c>
      <c r="S308" s="2" t="str">
        <f t="shared" si="34"/>
        <v>0</v>
      </c>
    </row>
    <row r="309" spans="1:19" x14ac:dyDescent="0.25">
      <c r="A309" t="s">
        <v>1536</v>
      </c>
      <c r="B309">
        <v>178</v>
      </c>
      <c r="C309">
        <v>64</v>
      </c>
      <c r="D309">
        <v>0</v>
      </c>
      <c r="E309">
        <v>64</v>
      </c>
      <c r="F309">
        <v>114</v>
      </c>
      <c r="G309">
        <v>373</v>
      </c>
      <c r="H309">
        <v>0</v>
      </c>
      <c r="I309">
        <v>0</v>
      </c>
      <c r="J309">
        <v>0</v>
      </c>
      <c r="M309" t="str">
        <f t="shared" si="28"/>
        <v>3050</v>
      </c>
      <c r="N309" t="str">
        <f t="shared" si="29"/>
        <v>Flesberg</v>
      </c>
      <c r="O309" s="2" t="str">
        <f t="shared" si="30"/>
        <v>0</v>
      </c>
      <c r="P309" s="2" t="str">
        <f t="shared" si="31"/>
        <v>64</v>
      </c>
      <c r="Q309" s="2" t="str">
        <f t="shared" si="32"/>
        <v>114</v>
      </c>
      <c r="R309" s="2" t="str">
        <f t="shared" si="33"/>
        <v>0</v>
      </c>
      <c r="S309" s="2" t="str">
        <f t="shared" si="34"/>
        <v>0</v>
      </c>
    </row>
    <row r="310" spans="1:19" x14ac:dyDescent="0.25">
      <c r="A310" t="s">
        <v>1537</v>
      </c>
      <c r="B310">
        <v>172</v>
      </c>
      <c r="C310">
        <v>64</v>
      </c>
      <c r="D310">
        <v>64</v>
      </c>
      <c r="E310">
        <v>0</v>
      </c>
      <c r="F310">
        <v>108</v>
      </c>
      <c r="G310">
        <v>523</v>
      </c>
      <c r="H310">
        <v>0</v>
      </c>
      <c r="I310">
        <v>0</v>
      </c>
      <c r="J310">
        <v>0</v>
      </c>
      <c r="M310" t="str">
        <f t="shared" si="28"/>
        <v>4623</v>
      </c>
      <c r="N310" t="str">
        <f t="shared" si="29"/>
        <v>Samnanger</v>
      </c>
      <c r="O310" s="2" t="str">
        <f t="shared" si="30"/>
        <v>64</v>
      </c>
      <c r="P310" s="2" t="str">
        <f t="shared" si="31"/>
        <v>0</v>
      </c>
      <c r="Q310" s="2" t="str">
        <f t="shared" si="32"/>
        <v>108</v>
      </c>
      <c r="R310" s="2" t="str">
        <f t="shared" si="33"/>
        <v>0</v>
      </c>
      <c r="S310" s="2" t="str">
        <f t="shared" si="34"/>
        <v>0</v>
      </c>
    </row>
    <row r="311" spans="1:19" x14ac:dyDescent="0.25">
      <c r="A311" t="s">
        <v>1538</v>
      </c>
      <c r="B311">
        <v>167</v>
      </c>
      <c r="C311">
        <v>64</v>
      </c>
      <c r="D311">
        <v>64</v>
      </c>
      <c r="E311">
        <v>0</v>
      </c>
      <c r="F311">
        <v>103</v>
      </c>
      <c r="G311">
        <v>141</v>
      </c>
      <c r="H311">
        <v>0</v>
      </c>
      <c r="I311">
        <v>0</v>
      </c>
      <c r="J311">
        <v>0</v>
      </c>
      <c r="M311" t="str">
        <f t="shared" si="28"/>
        <v>5438</v>
      </c>
      <c r="N311" t="str">
        <f t="shared" si="29"/>
        <v>Lebesby</v>
      </c>
      <c r="O311" s="2" t="str">
        <f t="shared" si="30"/>
        <v>64</v>
      </c>
      <c r="P311" s="2" t="str">
        <f t="shared" si="31"/>
        <v>0</v>
      </c>
      <c r="Q311" s="2" t="str">
        <f t="shared" si="32"/>
        <v>103</v>
      </c>
      <c r="R311" s="2" t="str">
        <f t="shared" si="33"/>
        <v>0</v>
      </c>
      <c r="S311" s="2" t="str">
        <f t="shared" si="34"/>
        <v>0</v>
      </c>
    </row>
    <row r="312" spans="1:19" x14ac:dyDescent="0.25">
      <c r="A312" t="s">
        <v>1539</v>
      </c>
      <c r="B312">
        <v>149</v>
      </c>
      <c r="C312">
        <v>78</v>
      </c>
      <c r="D312">
        <v>66</v>
      </c>
      <c r="E312">
        <v>12</v>
      </c>
      <c r="F312">
        <v>71</v>
      </c>
      <c r="G312" t="s">
        <v>1540</v>
      </c>
      <c r="H312">
        <v>0</v>
      </c>
      <c r="I312">
        <v>0</v>
      </c>
      <c r="J312">
        <v>0</v>
      </c>
      <c r="M312" t="str">
        <f t="shared" si="28"/>
        <v>4625</v>
      </c>
      <c r="N312" t="str">
        <f t="shared" si="29"/>
        <v>Austevoll</v>
      </c>
      <c r="O312" s="2" t="str">
        <f t="shared" si="30"/>
        <v>66</v>
      </c>
      <c r="P312" s="2" t="str">
        <f t="shared" si="31"/>
        <v>12</v>
      </c>
      <c r="Q312" s="2" t="str">
        <f t="shared" si="32"/>
        <v>71</v>
      </c>
      <c r="R312" s="2" t="str">
        <f t="shared" si="33"/>
        <v>0</v>
      </c>
      <c r="S312" s="2" t="str">
        <f t="shared" si="34"/>
        <v>0</v>
      </c>
    </row>
    <row r="313" spans="1:19" x14ac:dyDescent="0.25">
      <c r="A313" t="s">
        <v>1541</v>
      </c>
      <c r="B313">
        <v>139</v>
      </c>
      <c r="C313">
        <v>0</v>
      </c>
      <c r="D313">
        <v>0</v>
      </c>
      <c r="E313">
        <v>0</v>
      </c>
      <c r="F313">
        <v>0</v>
      </c>
      <c r="G313" t="s">
        <v>1219</v>
      </c>
      <c r="H313">
        <v>0</v>
      </c>
      <c r="I313">
        <v>0</v>
      </c>
      <c r="J313">
        <v>0</v>
      </c>
      <c r="M313" t="str">
        <f t="shared" si="28"/>
        <v>1868</v>
      </c>
      <c r="N313" t="str">
        <f t="shared" si="29"/>
        <v>Øksnes</v>
      </c>
      <c r="O313" s="2" t="str">
        <f t="shared" si="30"/>
        <v>0</v>
      </c>
      <c r="P313" s="2" t="str">
        <f t="shared" si="31"/>
        <v>0</v>
      </c>
      <c r="Q313" s="2" t="str">
        <f t="shared" si="32"/>
        <v>0</v>
      </c>
      <c r="R313" s="2" t="str">
        <f t="shared" si="33"/>
        <v>0</v>
      </c>
      <c r="S313" s="2" t="str">
        <f t="shared" si="34"/>
        <v>0</v>
      </c>
    </row>
    <row r="314" spans="1:19" x14ac:dyDescent="0.25">
      <c r="A314" t="s">
        <v>1542</v>
      </c>
      <c r="B314">
        <v>135</v>
      </c>
      <c r="C314">
        <v>68</v>
      </c>
      <c r="D314">
        <v>68</v>
      </c>
      <c r="E314">
        <v>0</v>
      </c>
      <c r="F314">
        <v>67</v>
      </c>
      <c r="G314">
        <v>0</v>
      </c>
      <c r="H314">
        <v>0</v>
      </c>
      <c r="I314">
        <v>0</v>
      </c>
      <c r="J314">
        <v>0</v>
      </c>
      <c r="M314" t="str">
        <f t="shared" si="28"/>
        <v>5430</v>
      </c>
      <c r="N314" t="str">
        <f t="shared" si="29"/>
        <v>Kautokeino</v>
      </c>
      <c r="O314" s="2" t="str">
        <f t="shared" si="30"/>
        <v>68</v>
      </c>
      <c r="P314" s="2" t="str">
        <f t="shared" si="31"/>
        <v>0</v>
      </c>
      <c r="Q314" s="2" t="str">
        <f t="shared" si="32"/>
        <v>67</v>
      </c>
      <c r="R314" s="2" t="str">
        <f t="shared" si="33"/>
        <v>0</v>
      </c>
      <c r="S314" s="2" t="str">
        <f t="shared" si="34"/>
        <v>0</v>
      </c>
    </row>
    <row r="315" spans="1:19" x14ac:dyDescent="0.25">
      <c r="A315" t="s">
        <v>1543</v>
      </c>
      <c r="B315">
        <v>123</v>
      </c>
      <c r="C315">
        <v>36</v>
      </c>
      <c r="D315">
        <v>0</v>
      </c>
      <c r="E315">
        <v>36</v>
      </c>
      <c r="F315">
        <v>87</v>
      </c>
      <c r="G315">
        <v>530</v>
      </c>
      <c r="H315">
        <v>0</v>
      </c>
      <c r="I315">
        <v>0</v>
      </c>
      <c r="J315">
        <v>0</v>
      </c>
      <c r="M315" t="str">
        <f t="shared" si="28"/>
        <v>3822</v>
      </c>
      <c r="N315" t="str">
        <f t="shared" si="29"/>
        <v>Nissedal</v>
      </c>
      <c r="O315" s="2" t="str">
        <f t="shared" si="30"/>
        <v>0</v>
      </c>
      <c r="P315" s="2" t="str">
        <f t="shared" si="31"/>
        <v>36</v>
      </c>
      <c r="Q315" s="2" t="str">
        <f t="shared" si="32"/>
        <v>87</v>
      </c>
      <c r="R315" s="2" t="str">
        <f t="shared" si="33"/>
        <v>0</v>
      </c>
      <c r="S315" s="2" t="str">
        <f t="shared" si="34"/>
        <v>0</v>
      </c>
    </row>
    <row r="316" spans="1:19" x14ac:dyDescent="0.25">
      <c r="A316" t="s">
        <v>1544</v>
      </c>
      <c r="B316">
        <v>122</v>
      </c>
      <c r="C316">
        <v>40</v>
      </c>
      <c r="D316">
        <v>0</v>
      </c>
      <c r="E316">
        <v>0</v>
      </c>
      <c r="F316">
        <v>82</v>
      </c>
      <c r="G316">
        <v>609</v>
      </c>
      <c r="H316">
        <v>0</v>
      </c>
      <c r="I316">
        <v>0</v>
      </c>
      <c r="J316">
        <v>0</v>
      </c>
      <c r="M316" t="str">
        <f t="shared" si="28"/>
        <v>1845</v>
      </c>
      <c r="N316" t="str">
        <f t="shared" si="29"/>
        <v>Sørfold</v>
      </c>
      <c r="O316" s="2" t="str">
        <f t="shared" si="30"/>
        <v>0</v>
      </c>
      <c r="P316" s="2" t="str">
        <f t="shared" si="31"/>
        <v>0</v>
      </c>
      <c r="Q316" s="2" t="str">
        <f t="shared" si="32"/>
        <v>82</v>
      </c>
      <c r="R316" s="2" t="str">
        <f t="shared" si="33"/>
        <v>0</v>
      </c>
      <c r="S316" s="2" t="str">
        <f t="shared" si="34"/>
        <v>0</v>
      </c>
    </row>
    <row r="317" spans="1:19" x14ac:dyDescent="0.25">
      <c r="A317" t="s">
        <v>1545</v>
      </c>
      <c r="B317">
        <v>99</v>
      </c>
      <c r="C317">
        <v>45</v>
      </c>
      <c r="D317">
        <v>0</v>
      </c>
      <c r="E317">
        <v>0</v>
      </c>
      <c r="F317">
        <v>54</v>
      </c>
      <c r="G317" t="s">
        <v>1149</v>
      </c>
      <c r="H317">
        <v>0</v>
      </c>
      <c r="I317">
        <v>0</v>
      </c>
      <c r="J317">
        <v>0</v>
      </c>
      <c r="M317" t="str">
        <f t="shared" si="28"/>
        <v>4636</v>
      </c>
      <c r="N317" t="str">
        <f t="shared" si="29"/>
        <v>Solund</v>
      </c>
      <c r="O317" s="2" t="str">
        <f t="shared" si="30"/>
        <v>0</v>
      </c>
      <c r="P317" s="2" t="str">
        <f t="shared" si="31"/>
        <v>0</v>
      </c>
      <c r="Q317" s="2" t="str">
        <f t="shared" si="32"/>
        <v>54</v>
      </c>
      <c r="R317" s="2" t="str">
        <f t="shared" si="33"/>
        <v>0</v>
      </c>
      <c r="S317" s="2" t="str">
        <f t="shared" si="34"/>
        <v>0</v>
      </c>
    </row>
    <row r="318" spans="1:19" x14ac:dyDescent="0.25">
      <c r="A318" t="s">
        <v>1546</v>
      </c>
      <c r="B318">
        <v>0</v>
      </c>
      <c r="C318">
        <v>0</v>
      </c>
      <c r="D318">
        <v>0</v>
      </c>
      <c r="E318">
        <v>0</v>
      </c>
      <c r="F318">
        <v>0</v>
      </c>
      <c r="G318">
        <v>0</v>
      </c>
      <c r="H318">
        <v>0</v>
      </c>
      <c r="I318">
        <v>0</v>
      </c>
      <c r="J318">
        <v>0</v>
      </c>
      <c r="M318" t="str">
        <f t="shared" si="28"/>
        <v>5443</v>
      </c>
      <c r="N318" t="str">
        <f t="shared" si="29"/>
        <v>Båtsfjord</v>
      </c>
      <c r="O318" s="2" t="str">
        <f t="shared" si="30"/>
        <v>0</v>
      </c>
      <c r="P318" s="2" t="str">
        <f t="shared" si="31"/>
        <v>0</v>
      </c>
      <c r="Q318" s="2" t="str">
        <f t="shared" si="32"/>
        <v>0</v>
      </c>
      <c r="R318" s="2" t="str">
        <f t="shared" si="33"/>
        <v>0</v>
      </c>
      <c r="S318" s="2" t="str">
        <f t="shared" si="34"/>
        <v>0</v>
      </c>
    </row>
    <row r="319" spans="1:19" x14ac:dyDescent="0.25">
      <c r="A319" t="s">
        <v>1547</v>
      </c>
      <c r="B319">
        <v>0</v>
      </c>
      <c r="C319">
        <v>0</v>
      </c>
      <c r="D319">
        <v>0</v>
      </c>
      <c r="E319">
        <v>0</v>
      </c>
      <c r="F319">
        <v>0</v>
      </c>
      <c r="G319" t="s">
        <v>1548</v>
      </c>
      <c r="H319">
        <v>0</v>
      </c>
      <c r="I319">
        <v>0</v>
      </c>
      <c r="J319">
        <v>0</v>
      </c>
      <c r="M319" t="str">
        <f t="shared" si="28"/>
        <v>5442</v>
      </c>
      <c r="N319" t="str">
        <f t="shared" si="29"/>
        <v>Nesseby</v>
      </c>
      <c r="O319" s="2" t="str">
        <f t="shared" si="30"/>
        <v>0</v>
      </c>
      <c r="P319" s="2" t="str">
        <f t="shared" si="31"/>
        <v>0</v>
      </c>
      <c r="Q319" s="2" t="str">
        <f t="shared" si="32"/>
        <v>0</v>
      </c>
      <c r="R319" s="2" t="str">
        <f t="shared" si="33"/>
        <v>0</v>
      </c>
      <c r="S319" s="2" t="str">
        <f t="shared" si="34"/>
        <v>0</v>
      </c>
    </row>
    <row r="320" spans="1:19" x14ac:dyDescent="0.25">
      <c r="A320" t="s">
        <v>1549</v>
      </c>
      <c r="B320">
        <v>0</v>
      </c>
      <c r="C320">
        <v>0</v>
      </c>
      <c r="D320">
        <v>0</v>
      </c>
      <c r="E320">
        <v>0</v>
      </c>
      <c r="F320">
        <v>0</v>
      </c>
      <c r="G320">
        <v>0</v>
      </c>
      <c r="H320">
        <v>0</v>
      </c>
      <c r="I320">
        <v>0</v>
      </c>
      <c r="J320">
        <v>0</v>
      </c>
      <c r="M320" t="str">
        <f t="shared" si="28"/>
        <v>5440</v>
      </c>
      <c r="N320" t="str">
        <f t="shared" si="29"/>
        <v>Berlevåg</v>
      </c>
      <c r="O320" s="2" t="str">
        <f t="shared" si="30"/>
        <v>0</v>
      </c>
      <c r="P320" s="2" t="str">
        <f t="shared" si="31"/>
        <v>0</v>
      </c>
      <c r="Q320" s="2" t="str">
        <f t="shared" si="32"/>
        <v>0</v>
      </c>
      <c r="R320" s="2" t="str">
        <f t="shared" si="33"/>
        <v>0</v>
      </c>
      <c r="S320" s="2" t="str">
        <f t="shared" si="34"/>
        <v>0</v>
      </c>
    </row>
    <row r="321" spans="1:19" x14ac:dyDescent="0.25">
      <c r="A321" t="s">
        <v>1550</v>
      </c>
      <c r="B321">
        <v>0</v>
      </c>
      <c r="C321">
        <v>0</v>
      </c>
      <c r="D321">
        <v>0</v>
      </c>
      <c r="E321">
        <v>0</v>
      </c>
      <c r="F321">
        <v>0</v>
      </c>
      <c r="G321">
        <v>0</v>
      </c>
      <c r="H321">
        <v>0</v>
      </c>
      <c r="I321">
        <v>0</v>
      </c>
      <c r="J321">
        <v>0</v>
      </c>
      <c r="M321" t="str">
        <f t="shared" si="28"/>
        <v>5439</v>
      </c>
      <c r="N321" t="str">
        <f t="shared" si="29"/>
        <v>Gamvik</v>
      </c>
      <c r="O321" s="2" t="str">
        <f t="shared" si="30"/>
        <v>0</v>
      </c>
      <c r="P321" s="2" t="str">
        <f t="shared" si="31"/>
        <v>0</v>
      </c>
      <c r="Q321" s="2" t="str">
        <f t="shared" si="32"/>
        <v>0</v>
      </c>
      <c r="R321" s="2" t="str">
        <f t="shared" si="33"/>
        <v>0</v>
      </c>
      <c r="S321" s="2" t="str">
        <f t="shared" si="34"/>
        <v>0</v>
      </c>
    </row>
    <row r="322" spans="1:19" x14ac:dyDescent="0.25">
      <c r="A322" t="s">
        <v>1551</v>
      </c>
      <c r="B322">
        <v>0</v>
      </c>
      <c r="C322">
        <v>0</v>
      </c>
      <c r="D322">
        <v>0</v>
      </c>
      <c r="E322">
        <v>0</v>
      </c>
      <c r="F322">
        <v>0</v>
      </c>
      <c r="G322">
        <v>0</v>
      </c>
      <c r="H322">
        <v>0</v>
      </c>
      <c r="I322">
        <v>0</v>
      </c>
      <c r="J322">
        <v>0</v>
      </c>
      <c r="M322" t="str">
        <f t="shared" si="28"/>
        <v>5435</v>
      </c>
      <c r="N322" t="str">
        <f t="shared" si="29"/>
        <v>Nordkapp</v>
      </c>
      <c r="O322" s="2" t="str">
        <f t="shared" si="30"/>
        <v>0</v>
      </c>
      <c r="P322" s="2" t="str">
        <f t="shared" si="31"/>
        <v>0</v>
      </c>
      <c r="Q322" s="2" t="str">
        <f t="shared" si="32"/>
        <v>0</v>
      </c>
      <c r="R322" s="2" t="str">
        <f t="shared" si="33"/>
        <v>0</v>
      </c>
      <c r="S322" s="2" t="str">
        <f t="shared" si="34"/>
        <v>0</v>
      </c>
    </row>
    <row r="323" spans="1:19" x14ac:dyDescent="0.25">
      <c r="A323" t="s">
        <v>1552</v>
      </c>
      <c r="B323">
        <v>0</v>
      </c>
      <c r="C323">
        <v>0</v>
      </c>
      <c r="D323">
        <v>0</v>
      </c>
      <c r="E323">
        <v>0</v>
      </c>
      <c r="F323">
        <v>0</v>
      </c>
      <c r="G323">
        <v>0</v>
      </c>
      <c r="H323">
        <v>0</v>
      </c>
      <c r="I323">
        <v>0</v>
      </c>
      <c r="J323">
        <v>0</v>
      </c>
      <c r="M323" t="str">
        <f t="shared" ref="M323:M356" si="35">LEFT(A323,4)</f>
        <v>5434</v>
      </c>
      <c r="N323" t="str">
        <f t="shared" ref="N323:N356" si="36">RIGHT(A323,(LEN(A323)-5))</f>
        <v>Måsøy</v>
      </c>
      <c r="O323" s="2" t="str">
        <f t="shared" ref="O323:O356" si="37">SUBSTITUTE(D323," ","")</f>
        <v>0</v>
      </c>
      <c r="P323" s="2" t="str">
        <f t="shared" ref="P323:P356" si="38">SUBSTITUTE(E323," ","")</f>
        <v>0</v>
      </c>
      <c r="Q323" s="2" t="str">
        <f t="shared" ref="Q323:Q356" si="39">SUBSTITUTE(F323," ","")</f>
        <v>0</v>
      </c>
      <c r="R323" s="2" t="str">
        <f t="shared" ref="R323:R356" si="40">SUBSTITUTE(I323," ","")</f>
        <v>0</v>
      </c>
      <c r="S323" s="2" t="str">
        <f t="shared" ref="S323:S356" si="41">SUBSTITUTE(J323," ","")</f>
        <v>0</v>
      </c>
    </row>
    <row r="324" spans="1:19" x14ac:dyDescent="0.25">
      <c r="A324" t="s">
        <v>1553</v>
      </c>
      <c r="B324">
        <v>0</v>
      </c>
      <c r="C324">
        <v>0</v>
      </c>
      <c r="D324">
        <v>0</v>
      </c>
      <c r="E324">
        <v>0</v>
      </c>
      <c r="F324">
        <v>0</v>
      </c>
      <c r="G324">
        <v>0</v>
      </c>
      <c r="H324">
        <v>0</v>
      </c>
      <c r="I324">
        <v>0</v>
      </c>
      <c r="J324">
        <v>0</v>
      </c>
      <c r="M324" t="str">
        <f t="shared" si="35"/>
        <v>5433</v>
      </c>
      <c r="N324" t="str">
        <f t="shared" si="36"/>
        <v>Hasvik</v>
      </c>
      <c r="O324" s="2" t="str">
        <f t="shared" si="37"/>
        <v>0</v>
      </c>
      <c r="P324" s="2" t="str">
        <f t="shared" si="38"/>
        <v>0</v>
      </c>
      <c r="Q324" s="2" t="str">
        <f t="shared" si="39"/>
        <v>0</v>
      </c>
      <c r="R324" s="2" t="str">
        <f t="shared" si="40"/>
        <v>0</v>
      </c>
      <c r="S324" s="2" t="str">
        <f t="shared" si="41"/>
        <v>0</v>
      </c>
    </row>
    <row r="325" spans="1:19" x14ac:dyDescent="0.25">
      <c r="A325" t="s">
        <v>1554</v>
      </c>
      <c r="B325">
        <v>0</v>
      </c>
      <c r="C325">
        <v>0</v>
      </c>
      <c r="D325">
        <v>0</v>
      </c>
      <c r="E325">
        <v>0</v>
      </c>
      <c r="F325">
        <v>0</v>
      </c>
      <c r="G325">
        <v>0</v>
      </c>
      <c r="H325">
        <v>0</v>
      </c>
      <c r="I325">
        <v>0</v>
      </c>
      <c r="J325">
        <v>0</v>
      </c>
      <c r="M325" t="str">
        <f t="shared" si="35"/>
        <v>5432</v>
      </c>
      <c r="N325" t="str">
        <f t="shared" si="36"/>
        <v>Loppa</v>
      </c>
      <c r="O325" s="2" t="str">
        <f t="shared" si="37"/>
        <v>0</v>
      </c>
      <c r="P325" s="2" t="str">
        <f t="shared" si="38"/>
        <v>0</v>
      </c>
      <c r="Q325" s="2" t="str">
        <f t="shared" si="39"/>
        <v>0</v>
      </c>
      <c r="R325" s="2" t="str">
        <f t="shared" si="40"/>
        <v>0</v>
      </c>
      <c r="S325" s="2" t="str">
        <f t="shared" si="41"/>
        <v>0</v>
      </c>
    </row>
    <row r="326" spans="1:19" x14ac:dyDescent="0.25">
      <c r="A326" t="s">
        <v>1555</v>
      </c>
      <c r="B326">
        <v>0</v>
      </c>
      <c r="C326">
        <v>0</v>
      </c>
      <c r="D326">
        <v>0</v>
      </c>
      <c r="E326">
        <v>0</v>
      </c>
      <c r="F326">
        <v>0</v>
      </c>
      <c r="G326">
        <v>490</v>
      </c>
      <c r="H326">
        <v>0</v>
      </c>
      <c r="I326">
        <v>0</v>
      </c>
      <c r="J326">
        <v>0</v>
      </c>
      <c r="M326" t="str">
        <f t="shared" si="35"/>
        <v>5427</v>
      </c>
      <c r="N326" t="str">
        <f t="shared" si="36"/>
        <v>Skjervøy</v>
      </c>
      <c r="O326" s="2" t="str">
        <f t="shared" si="37"/>
        <v>0</v>
      </c>
      <c r="P326" s="2" t="str">
        <f t="shared" si="38"/>
        <v>0</v>
      </c>
      <c r="Q326" s="2" t="str">
        <f t="shared" si="39"/>
        <v>0</v>
      </c>
      <c r="R326" s="2" t="str">
        <f t="shared" si="40"/>
        <v>0</v>
      </c>
      <c r="S326" s="2" t="str">
        <f t="shared" si="41"/>
        <v>0</v>
      </c>
    </row>
    <row r="327" spans="1:19" x14ac:dyDescent="0.25">
      <c r="A327" t="s">
        <v>1556</v>
      </c>
      <c r="B327">
        <v>0</v>
      </c>
      <c r="C327">
        <v>0</v>
      </c>
      <c r="D327">
        <v>0</v>
      </c>
      <c r="E327">
        <v>0</v>
      </c>
      <c r="F327">
        <v>0</v>
      </c>
      <c r="G327">
        <v>865</v>
      </c>
      <c r="H327">
        <v>597</v>
      </c>
      <c r="I327">
        <v>0</v>
      </c>
      <c r="J327">
        <v>0</v>
      </c>
      <c r="M327" t="str">
        <f t="shared" si="35"/>
        <v>5425</v>
      </c>
      <c r="N327" t="str">
        <f t="shared" si="36"/>
        <v>Storfjord</v>
      </c>
      <c r="O327" s="2" t="str">
        <f t="shared" si="37"/>
        <v>0</v>
      </c>
      <c r="P327" s="2" t="str">
        <f t="shared" si="38"/>
        <v>0</v>
      </c>
      <c r="Q327" s="2" t="str">
        <f t="shared" si="39"/>
        <v>0</v>
      </c>
      <c r="R327" s="2" t="str">
        <f t="shared" si="40"/>
        <v>0</v>
      </c>
      <c r="S327" s="2" t="str">
        <f t="shared" si="41"/>
        <v>0</v>
      </c>
    </row>
    <row r="328" spans="1:19" x14ac:dyDescent="0.25">
      <c r="A328" t="s">
        <v>1557</v>
      </c>
      <c r="B328">
        <v>0</v>
      </c>
      <c r="C328">
        <v>0</v>
      </c>
      <c r="D328">
        <v>0</v>
      </c>
      <c r="E328">
        <v>0</v>
      </c>
      <c r="F328">
        <v>0</v>
      </c>
      <c r="G328" t="s">
        <v>1558</v>
      </c>
      <c r="H328">
        <v>449</v>
      </c>
      <c r="I328">
        <v>0</v>
      </c>
      <c r="J328">
        <v>0</v>
      </c>
      <c r="M328" t="str">
        <f t="shared" si="35"/>
        <v>5423</v>
      </c>
      <c r="N328" t="str">
        <f t="shared" si="36"/>
        <v>Karlsøy</v>
      </c>
      <c r="O328" s="2" t="str">
        <f t="shared" si="37"/>
        <v>0</v>
      </c>
      <c r="P328" s="2" t="str">
        <f t="shared" si="38"/>
        <v>0</v>
      </c>
      <c r="Q328" s="2" t="str">
        <f t="shared" si="39"/>
        <v>0</v>
      </c>
      <c r="R328" s="2" t="str">
        <f t="shared" si="40"/>
        <v>0</v>
      </c>
      <c r="S328" s="2" t="str">
        <f t="shared" si="41"/>
        <v>0</v>
      </c>
    </row>
    <row r="329" spans="1:19" x14ac:dyDescent="0.25">
      <c r="A329" t="s">
        <v>1559</v>
      </c>
      <c r="B329">
        <v>0</v>
      </c>
      <c r="C329">
        <v>0</v>
      </c>
      <c r="D329">
        <v>0</v>
      </c>
      <c r="E329">
        <v>0</v>
      </c>
      <c r="F329">
        <v>0</v>
      </c>
      <c r="G329" t="s">
        <v>1560</v>
      </c>
      <c r="H329">
        <v>0</v>
      </c>
      <c r="I329">
        <v>0</v>
      </c>
      <c r="J329">
        <v>0</v>
      </c>
      <c r="M329" t="str">
        <f t="shared" si="35"/>
        <v>5419</v>
      </c>
      <c r="N329" t="str">
        <f t="shared" si="36"/>
        <v>Sørreisa</v>
      </c>
      <c r="O329" s="2" t="str">
        <f t="shared" si="37"/>
        <v>0</v>
      </c>
      <c r="P329" s="2" t="str">
        <f t="shared" si="38"/>
        <v>0</v>
      </c>
      <c r="Q329" s="2" t="str">
        <f t="shared" si="39"/>
        <v>0</v>
      </c>
      <c r="R329" s="2" t="str">
        <f t="shared" si="40"/>
        <v>0</v>
      </c>
      <c r="S329" s="2" t="str">
        <f t="shared" si="41"/>
        <v>0</v>
      </c>
    </row>
    <row r="330" spans="1:19" x14ac:dyDescent="0.25">
      <c r="A330" t="s">
        <v>1561</v>
      </c>
      <c r="B330">
        <v>0</v>
      </c>
      <c r="C330">
        <v>0</v>
      </c>
      <c r="D330">
        <v>0</v>
      </c>
      <c r="E330">
        <v>0</v>
      </c>
      <c r="F330">
        <v>0</v>
      </c>
      <c r="G330" t="s">
        <v>1562</v>
      </c>
      <c r="H330">
        <v>0</v>
      </c>
      <c r="I330">
        <v>0</v>
      </c>
      <c r="J330">
        <v>0</v>
      </c>
      <c r="M330" t="str">
        <f t="shared" si="35"/>
        <v>5415</v>
      </c>
      <c r="N330" t="str">
        <f t="shared" si="36"/>
        <v>Lavangen</v>
      </c>
      <c r="O330" s="2" t="str">
        <f t="shared" si="37"/>
        <v>0</v>
      </c>
      <c r="P330" s="2" t="str">
        <f t="shared" si="38"/>
        <v>0</v>
      </c>
      <c r="Q330" s="2" t="str">
        <f t="shared" si="39"/>
        <v>0</v>
      </c>
      <c r="R330" s="2" t="str">
        <f t="shared" si="40"/>
        <v>0</v>
      </c>
      <c r="S330" s="2" t="str">
        <f t="shared" si="41"/>
        <v>0</v>
      </c>
    </row>
    <row r="331" spans="1:19" x14ac:dyDescent="0.25">
      <c r="A331" t="s">
        <v>1563</v>
      </c>
      <c r="B331">
        <v>0</v>
      </c>
      <c r="C331">
        <v>0</v>
      </c>
      <c r="D331">
        <v>0</v>
      </c>
      <c r="E331">
        <v>0</v>
      </c>
      <c r="F331">
        <v>0</v>
      </c>
      <c r="G331" t="s">
        <v>1564</v>
      </c>
      <c r="H331">
        <v>0</v>
      </c>
      <c r="I331">
        <v>0</v>
      </c>
      <c r="J331">
        <v>0</v>
      </c>
      <c r="M331" t="str">
        <f t="shared" si="35"/>
        <v>5414</v>
      </c>
      <c r="N331" t="str">
        <f t="shared" si="36"/>
        <v>Gratangen</v>
      </c>
      <c r="O331" s="2" t="str">
        <f t="shared" si="37"/>
        <v>0</v>
      </c>
      <c r="P331" s="2" t="str">
        <f t="shared" si="38"/>
        <v>0</v>
      </c>
      <c r="Q331" s="2" t="str">
        <f t="shared" si="39"/>
        <v>0</v>
      </c>
      <c r="R331" s="2" t="str">
        <f t="shared" si="40"/>
        <v>0</v>
      </c>
      <c r="S331" s="2" t="str">
        <f t="shared" si="41"/>
        <v>0</v>
      </c>
    </row>
    <row r="332" spans="1:19" x14ac:dyDescent="0.25">
      <c r="A332" t="s">
        <v>1565</v>
      </c>
      <c r="B332">
        <v>0</v>
      </c>
      <c r="C332">
        <v>0</v>
      </c>
      <c r="D332">
        <v>0</v>
      </c>
      <c r="E332">
        <v>0</v>
      </c>
      <c r="F332">
        <v>0</v>
      </c>
      <c r="G332">
        <v>565</v>
      </c>
      <c r="H332">
        <v>0</v>
      </c>
      <c r="I332">
        <v>0</v>
      </c>
      <c r="J332">
        <v>0</v>
      </c>
      <c r="M332" t="str">
        <f t="shared" si="35"/>
        <v>5406</v>
      </c>
      <c r="N332" t="str">
        <f t="shared" si="36"/>
        <v>Hammerfest</v>
      </c>
      <c r="O332" s="2" t="str">
        <f t="shared" si="37"/>
        <v>0</v>
      </c>
      <c r="P332" s="2" t="str">
        <f t="shared" si="38"/>
        <v>0</v>
      </c>
      <c r="Q332" s="2" t="str">
        <f t="shared" si="39"/>
        <v>0</v>
      </c>
      <c r="R332" s="2" t="str">
        <f t="shared" si="40"/>
        <v>0</v>
      </c>
      <c r="S332" s="2" t="str">
        <f t="shared" si="41"/>
        <v>0</v>
      </c>
    </row>
    <row r="333" spans="1:19" x14ac:dyDescent="0.25">
      <c r="A333" t="s">
        <v>1566</v>
      </c>
      <c r="B333">
        <v>0</v>
      </c>
      <c r="C333">
        <v>0</v>
      </c>
      <c r="D333">
        <v>0</v>
      </c>
      <c r="E333">
        <v>0</v>
      </c>
      <c r="F333">
        <v>0</v>
      </c>
      <c r="G333">
        <v>612</v>
      </c>
      <c r="H333">
        <v>0</v>
      </c>
      <c r="I333">
        <v>0</v>
      </c>
      <c r="J333">
        <v>0</v>
      </c>
      <c r="M333" t="str">
        <f t="shared" si="35"/>
        <v>5404</v>
      </c>
      <c r="N333" t="str">
        <f t="shared" si="36"/>
        <v>Vardø</v>
      </c>
      <c r="O333" s="2" t="str">
        <f t="shared" si="37"/>
        <v>0</v>
      </c>
      <c r="P333" s="2" t="str">
        <f t="shared" si="38"/>
        <v>0</v>
      </c>
      <c r="Q333" s="2" t="str">
        <f t="shared" si="39"/>
        <v>0</v>
      </c>
      <c r="R333" s="2" t="str">
        <f t="shared" si="40"/>
        <v>0</v>
      </c>
      <c r="S333" s="2" t="str">
        <f t="shared" si="41"/>
        <v>0</v>
      </c>
    </row>
    <row r="334" spans="1:19" x14ac:dyDescent="0.25">
      <c r="A334" t="s">
        <v>1567</v>
      </c>
      <c r="B334">
        <v>0</v>
      </c>
      <c r="C334">
        <v>0</v>
      </c>
      <c r="D334">
        <v>0</v>
      </c>
      <c r="E334">
        <v>0</v>
      </c>
      <c r="F334">
        <v>0</v>
      </c>
      <c r="G334">
        <v>0</v>
      </c>
      <c r="H334">
        <v>0</v>
      </c>
      <c r="I334">
        <v>0</v>
      </c>
      <c r="J334">
        <v>0</v>
      </c>
      <c r="M334" t="str">
        <f t="shared" si="35"/>
        <v>5402</v>
      </c>
      <c r="N334" t="str">
        <f t="shared" si="36"/>
        <v>Harstad</v>
      </c>
      <c r="O334" s="2" t="str">
        <f t="shared" si="37"/>
        <v>0</v>
      </c>
      <c r="P334" s="2" t="str">
        <f t="shared" si="38"/>
        <v>0</v>
      </c>
      <c r="Q334" s="2" t="str">
        <f t="shared" si="39"/>
        <v>0</v>
      </c>
      <c r="R334" s="2" t="str">
        <f t="shared" si="40"/>
        <v>0</v>
      </c>
      <c r="S334" s="2" t="str">
        <f t="shared" si="41"/>
        <v>0</v>
      </c>
    </row>
    <row r="335" spans="1:19" x14ac:dyDescent="0.25">
      <c r="A335" t="s">
        <v>1568</v>
      </c>
      <c r="B335">
        <v>0</v>
      </c>
      <c r="C335">
        <v>0</v>
      </c>
      <c r="D335">
        <v>0</v>
      </c>
      <c r="E335">
        <v>0</v>
      </c>
      <c r="F335">
        <v>0</v>
      </c>
      <c r="G335">
        <v>0</v>
      </c>
      <c r="H335">
        <v>0</v>
      </c>
      <c r="I335">
        <v>0</v>
      </c>
      <c r="J335">
        <v>0</v>
      </c>
      <c r="M335" t="str">
        <f t="shared" si="35"/>
        <v>5053</v>
      </c>
      <c r="N335" t="str">
        <f t="shared" si="36"/>
        <v>Inderøy</v>
      </c>
      <c r="O335" s="2" t="str">
        <f t="shared" si="37"/>
        <v>0</v>
      </c>
      <c r="P335" s="2" t="str">
        <f t="shared" si="38"/>
        <v>0</v>
      </c>
      <c r="Q335" s="2" t="str">
        <f t="shared" si="39"/>
        <v>0</v>
      </c>
      <c r="R335" s="2" t="str">
        <f t="shared" si="40"/>
        <v>0</v>
      </c>
      <c r="S335" s="2" t="str">
        <f t="shared" si="41"/>
        <v>0</v>
      </c>
    </row>
    <row r="336" spans="1:19" x14ac:dyDescent="0.25">
      <c r="A336" t="s">
        <v>1569</v>
      </c>
      <c r="B336">
        <v>0</v>
      </c>
      <c r="C336">
        <v>0</v>
      </c>
      <c r="D336">
        <v>0</v>
      </c>
      <c r="E336">
        <v>0</v>
      </c>
      <c r="F336">
        <v>0</v>
      </c>
      <c r="G336">
        <v>620</v>
      </c>
      <c r="H336">
        <v>0</v>
      </c>
      <c r="I336">
        <v>0</v>
      </c>
      <c r="J336">
        <v>0</v>
      </c>
      <c r="M336" t="str">
        <f t="shared" si="35"/>
        <v>4643</v>
      </c>
      <c r="N336" t="str">
        <f t="shared" si="36"/>
        <v>Årdal</v>
      </c>
      <c r="O336" s="2" t="str">
        <f t="shared" si="37"/>
        <v>0</v>
      </c>
      <c r="P336" s="2" t="str">
        <f t="shared" si="38"/>
        <v>0</v>
      </c>
      <c r="Q336" s="2" t="str">
        <f t="shared" si="39"/>
        <v>0</v>
      </c>
      <c r="R336" s="2" t="str">
        <f t="shared" si="40"/>
        <v>0</v>
      </c>
      <c r="S336" s="2" t="str">
        <f t="shared" si="41"/>
        <v>0</v>
      </c>
    </row>
    <row r="337" spans="1:19" x14ac:dyDescent="0.25">
      <c r="A337" t="s">
        <v>1570</v>
      </c>
      <c r="B337">
        <v>0</v>
      </c>
      <c r="C337">
        <v>0</v>
      </c>
      <c r="D337">
        <v>0</v>
      </c>
      <c r="E337">
        <v>0</v>
      </c>
      <c r="F337">
        <v>0</v>
      </c>
      <c r="G337">
        <v>0</v>
      </c>
      <c r="H337">
        <v>0</v>
      </c>
      <c r="I337">
        <v>0</v>
      </c>
      <c r="J337">
        <v>0</v>
      </c>
      <c r="M337" t="str">
        <f t="shared" si="35"/>
        <v>4633</v>
      </c>
      <c r="N337" t="str">
        <f t="shared" si="36"/>
        <v>Fedje</v>
      </c>
      <c r="O337" s="2" t="str">
        <f t="shared" si="37"/>
        <v>0</v>
      </c>
      <c r="P337" s="2" t="str">
        <f t="shared" si="38"/>
        <v>0</v>
      </c>
      <c r="Q337" s="2" t="str">
        <f t="shared" si="39"/>
        <v>0</v>
      </c>
      <c r="R337" s="2" t="str">
        <f t="shared" si="40"/>
        <v>0</v>
      </c>
      <c r="S337" s="2" t="str">
        <f t="shared" si="41"/>
        <v>0</v>
      </c>
    </row>
    <row r="338" spans="1:19" x14ac:dyDescent="0.25">
      <c r="A338" t="s">
        <v>1571</v>
      </c>
      <c r="B338">
        <v>0</v>
      </c>
      <c r="C338">
        <v>0</v>
      </c>
      <c r="D338">
        <v>0</v>
      </c>
      <c r="E338">
        <v>0</v>
      </c>
      <c r="F338">
        <v>0</v>
      </c>
      <c r="G338">
        <v>0</v>
      </c>
      <c r="H338">
        <v>0</v>
      </c>
      <c r="I338">
        <v>0</v>
      </c>
      <c r="J338">
        <v>0</v>
      </c>
      <c r="M338" t="str">
        <f t="shared" si="35"/>
        <v>4629</v>
      </c>
      <c r="N338" t="str">
        <f t="shared" si="36"/>
        <v>Modalen</v>
      </c>
      <c r="O338" s="2" t="str">
        <f t="shared" si="37"/>
        <v>0</v>
      </c>
      <c r="P338" s="2" t="str">
        <f t="shared" si="38"/>
        <v>0</v>
      </c>
      <c r="Q338" s="2" t="str">
        <f t="shared" si="39"/>
        <v>0</v>
      </c>
      <c r="R338" s="2" t="str">
        <f t="shared" si="40"/>
        <v>0</v>
      </c>
      <c r="S338" s="2" t="str">
        <f t="shared" si="41"/>
        <v>0</v>
      </c>
    </row>
    <row r="339" spans="1:19" x14ac:dyDescent="0.25">
      <c r="A339" t="s">
        <v>1572</v>
      </c>
      <c r="B339">
        <v>0</v>
      </c>
      <c r="C339">
        <v>0</v>
      </c>
      <c r="D339">
        <v>0</v>
      </c>
      <c r="E339">
        <v>0</v>
      </c>
      <c r="F339">
        <v>0</v>
      </c>
      <c r="G339">
        <v>982</v>
      </c>
      <c r="H339">
        <v>0</v>
      </c>
      <c r="I339">
        <v>0</v>
      </c>
      <c r="J339">
        <v>0</v>
      </c>
      <c r="M339" t="str">
        <f t="shared" si="35"/>
        <v>4627</v>
      </c>
      <c r="N339" t="str">
        <f t="shared" si="36"/>
        <v>Askøy</v>
      </c>
      <c r="O339" s="2" t="str">
        <f t="shared" si="37"/>
        <v>0</v>
      </c>
      <c r="P339" s="2" t="str">
        <f t="shared" si="38"/>
        <v>0</v>
      </c>
      <c r="Q339" s="2" t="str">
        <f t="shared" si="39"/>
        <v>0</v>
      </c>
      <c r="R339" s="2" t="str">
        <f t="shared" si="40"/>
        <v>0</v>
      </c>
      <c r="S339" s="2" t="str">
        <f t="shared" si="41"/>
        <v>0</v>
      </c>
    </row>
    <row r="340" spans="1:19" x14ac:dyDescent="0.25">
      <c r="A340" t="s">
        <v>1573</v>
      </c>
      <c r="B340">
        <v>0</v>
      </c>
      <c r="C340">
        <v>0</v>
      </c>
      <c r="D340">
        <v>0</v>
      </c>
      <c r="E340">
        <v>0</v>
      </c>
      <c r="F340">
        <v>0</v>
      </c>
      <c r="G340">
        <v>561</v>
      </c>
      <c r="H340">
        <v>0</v>
      </c>
      <c r="I340">
        <v>0</v>
      </c>
      <c r="J340">
        <v>0</v>
      </c>
      <c r="M340" t="str">
        <f t="shared" si="35"/>
        <v>4619</v>
      </c>
      <c r="N340" t="str">
        <f t="shared" si="36"/>
        <v>Eidfjord</v>
      </c>
      <c r="O340" s="2" t="str">
        <f t="shared" si="37"/>
        <v>0</v>
      </c>
      <c r="P340" s="2" t="str">
        <f t="shared" si="38"/>
        <v>0</v>
      </c>
      <c r="Q340" s="2" t="str">
        <f t="shared" si="39"/>
        <v>0</v>
      </c>
      <c r="R340" s="2" t="str">
        <f t="shared" si="40"/>
        <v>0</v>
      </c>
      <c r="S340" s="2" t="str">
        <f t="shared" si="41"/>
        <v>0</v>
      </c>
    </row>
    <row r="341" spans="1:19" x14ac:dyDescent="0.25">
      <c r="A341" t="s">
        <v>1574</v>
      </c>
      <c r="B341">
        <v>0</v>
      </c>
      <c r="C341">
        <v>0</v>
      </c>
      <c r="D341">
        <v>0</v>
      </c>
      <c r="E341">
        <v>0</v>
      </c>
      <c r="F341">
        <v>0</v>
      </c>
      <c r="G341">
        <v>624</v>
      </c>
      <c r="H341">
        <v>0</v>
      </c>
      <c r="I341">
        <v>0</v>
      </c>
      <c r="J341">
        <v>0</v>
      </c>
      <c r="M341" t="str">
        <f t="shared" si="35"/>
        <v>4222</v>
      </c>
      <c r="N341" t="str">
        <f t="shared" si="36"/>
        <v>Bykle</v>
      </c>
      <c r="O341" s="2" t="str">
        <f t="shared" si="37"/>
        <v>0</v>
      </c>
      <c r="P341" s="2" t="str">
        <f t="shared" si="38"/>
        <v>0</v>
      </c>
      <c r="Q341" s="2" t="str">
        <f t="shared" si="39"/>
        <v>0</v>
      </c>
      <c r="R341" s="2" t="str">
        <f t="shared" si="40"/>
        <v>0</v>
      </c>
      <c r="S341" s="2" t="str">
        <f t="shared" si="41"/>
        <v>0</v>
      </c>
    </row>
    <row r="342" spans="1:19" x14ac:dyDescent="0.25">
      <c r="A342" t="s">
        <v>1575</v>
      </c>
      <c r="B342">
        <v>0</v>
      </c>
      <c r="C342">
        <v>0</v>
      </c>
      <c r="D342">
        <v>0</v>
      </c>
      <c r="E342">
        <v>0</v>
      </c>
      <c r="F342">
        <v>0</v>
      </c>
      <c r="G342">
        <v>237</v>
      </c>
      <c r="H342">
        <v>0</v>
      </c>
      <c r="I342">
        <v>0</v>
      </c>
      <c r="J342">
        <v>0</v>
      </c>
      <c r="M342" t="str">
        <f t="shared" si="35"/>
        <v>4212</v>
      </c>
      <c r="N342" t="str">
        <f t="shared" si="36"/>
        <v>Vegårshei</v>
      </c>
      <c r="O342" s="2" t="str">
        <f t="shared" si="37"/>
        <v>0</v>
      </c>
      <c r="P342" s="2" t="str">
        <f t="shared" si="38"/>
        <v>0</v>
      </c>
      <c r="Q342" s="2" t="str">
        <f t="shared" si="39"/>
        <v>0</v>
      </c>
      <c r="R342" s="2" t="str">
        <f t="shared" si="40"/>
        <v>0</v>
      </c>
      <c r="S342" s="2" t="str">
        <f t="shared" si="41"/>
        <v>0</v>
      </c>
    </row>
    <row r="343" spans="1:19" x14ac:dyDescent="0.25">
      <c r="A343" t="s">
        <v>1576</v>
      </c>
      <c r="B343">
        <v>0</v>
      </c>
      <c r="C343">
        <v>0</v>
      </c>
      <c r="D343">
        <v>0</v>
      </c>
      <c r="E343">
        <v>0</v>
      </c>
      <c r="F343">
        <v>0</v>
      </c>
      <c r="G343">
        <v>0</v>
      </c>
      <c r="H343">
        <v>0</v>
      </c>
      <c r="I343">
        <v>0</v>
      </c>
      <c r="J343">
        <v>0</v>
      </c>
      <c r="M343" t="str">
        <f t="shared" si="35"/>
        <v>3804</v>
      </c>
      <c r="N343" t="str">
        <f t="shared" si="36"/>
        <v>Sandefjord</v>
      </c>
      <c r="O343" s="2" t="str">
        <f t="shared" si="37"/>
        <v>0</v>
      </c>
      <c r="P343" s="2" t="str">
        <f t="shared" si="38"/>
        <v>0</v>
      </c>
      <c r="Q343" s="2" t="str">
        <f t="shared" si="39"/>
        <v>0</v>
      </c>
      <c r="R343" s="2" t="str">
        <f t="shared" si="40"/>
        <v>0</v>
      </c>
      <c r="S343" s="2" t="str">
        <f t="shared" si="41"/>
        <v>0</v>
      </c>
    </row>
    <row r="344" spans="1:19" x14ac:dyDescent="0.25">
      <c r="A344" t="s">
        <v>1577</v>
      </c>
      <c r="B344">
        <v>0</v>
      </c>
      <c r="C344">
        <v>0</v>
      </c>
      <c r="D344">
        <v>0</v>
      </c>
      <c r="E344">
        <v>0</v>
      </c>
      <c r="F344">
        <v>0</v>
      </c>
      <c r="G344">
        <v>747</v>
      </c>
      <c r="H344">
        <v>0</v>
      </c>
      <c r="I344">
        <v>0</v>
      </c>
      <c r="J344">
        <v>0</v>
      </c>
      <c r="M344" t="str">
        <f t="shared" si="35"/>
        <v>3039</v>
      </c>
      <c r="N344" t="str">
        <f t="shared" si="36"/>
        <v>Flå</v>
      </c>
      <c r="O344" s="2" t="str">
        <f t="shared" si="37"/>
        <v>0</v>
      </c>
      <c r="P344" s="2" t="str">
        <f t="shared" si="38"/>
        <v>0</v>
      </c>
      <c r="Q344" s="2" t="str">
        <f t="shared" si="39"/>
        <v>0</v>
      </c>
      <c r="R344" s="2" t="str">
        <f t="shared" si="40"/>
        <v>0</v>
      </c>
      <c r="S344" s="2" t="str">
        <f t="shared" si="41"/>
        <v>0</v>
      </c>
    </row>
    <row r="345" spans="1:19" x14ac:dyDescent="0.25">
      <c r="A345" t="s">
        <v>1578</v>
      </c>
      <c r="B345">
        <v>0</v>
      </c>
      <c r="C345">
        <v>0</v>
      </c>
      <c r="D345">
        <v>0</v>
      </c>
      <c r="E345">
        <v>0</v>
      </c>
      <c r="F345">
        <v>0</v>
      </c>
      <c r="G345">
        <v>0</v>
      </c>
      <c r="H345">
        <v>0</v>
      </c>
      <c r="I345">
        <v>0</v>
      </c>
      <c r="J345">
        <v>0</v>
      </c>
      <c r="M345" t="str">
        <f t="shared" si="35"/>
        <v>3023</v>
      </c>
      <c r="N345" t="str">
        <f t="shared" si="36"/>
        <v>Nesodden</v>
      </c>
      <c r="O345" s="2" t="str">
        <f t="shared" si="37"/>
        <v>0</v>
      </c>
      <c r="P345" s="2" t="str">
        <f t="shared" si="38"/>
        <v>0</v>
      </c>
      <c r="Q345" s="2" t="str">
        <f t="shared" si="39"/>
        <v>0</v>
      </c>
      <c r="R345" s="2" t="str">
        <f t="shared" si="40"/>
        <v>0</v>
      </c>
      <c r="S345" s="2" t="str">
        <f t="shared" si="41"/>
        <v>0</v>
      </c>
    </row>
    <row r="346" spans="1:19" x14ac:dyDescent="0.25">
      <c r="A346" t="s">
        <v>1579</v>
      </c>
      <c r="B346">
        <v>0</v>
      </c>
      <c r="C346">
        <v>0</v>
      </c>
      <c r="D346">
        <v>0</v>
      </c>
      <c r="E346">
        <v>0</v>
      </c>
      <c r="F346">
        <v>0</v>
      </c>
      <c r="G346">
        <v>0</v>
      </c>
      <c r="H346">
        <v>0</v>
      </c>
      <c r="I346">
        <v>0</v>
      </c>
      <c r="J346">
        <v>0</v>
      </c>
      <c r="M346" t="str">
        <f t="shared" si="35"/>
        <v>3022</v>
      </c>
      <c r="N346" t="str">
        <f t="shared" si="36"/>
        <v>Frogn</v>
      </c>
      <c r="O346" s="2" t="str">
        <f t="shared" si="37"/>
        <v>0</v>
      </c>
      <c r="P346" s="2" t="str">
        <f t="shared" si="38"/>
        <v>0</v>
      </c>
      <c r="Q346" s="2" t="str">
        <f t="shared" si="39"/>
        <v>0</v>
      </c>
      <c r="R346" s="2" t="str">
        <f t="shared" si="40"/>
        <v>0</v>
      </c>
      <c r="S346" s="2" t="str">
        <f t="shared" si="41"/>
        <v>0</v>
      </c>
    </row>
    <row r="347" spans="1:19" x14ac:dyDescent="0.25">
      <c r="A347" t="s">
        <v>1580</v>
      </c>
      <c r="B347">
        <v>0</v>
      </c>
      <c r="C347">
        <v>0</v>
      </c>
      <c r="D347">
        <v>0</v>
      </c>
      <c r="E347">
        <v>0</v>
      </c>
      <c r="F347">
        <v>0</v>
      </c>
      <c r="G347">
        <v>279</v>
      </c>
      <c r="H347">
        <v>0</v>
      </c>
      <c r="I347">
        <v>0</v>
      </c>
      <c r="J347" t="s">
        <v>1581</v>
      </c>
      <c r="M347" t="str">
        <f t="shared" si="35"/>
        <v>3002</v>
      </c>
      <c r="N347" t="str">
        <f t="shared" si="36"/>
        <v>Moss</v>
      </c>
      <c r="O347" s="2" t="str">
        <f t="shared" si="37"/>
        <v>0</v>
      </c>
      <c r="P347" s="2" t="str">
        <f t="shared" si="38"/>
        <v>0</v>
      </c>
      <c r="Q347" s="2" t="str">
        <f t="shared" si="39"/>
        <v>0</v>
      </c>
      <c r="R347" s="2" t="str">
        <f t="shared" si="40"/>
        <v>0</v>
      </c>
      <c r="S347" s="2" t="str">
        <f t="shared" si="41"/>
        <v>7523</v>
      </c>
    </row>
    <row r="348" spans="1:19" x14ac:dyDescent="0.25">
      <c r="A348" t="s">
        <v>1582</v>
      </c>
      <c r="B348">
        <v>0</v>
      </c>
      <c r="C348">
        <v>0</v>
      </c>
      <c r="D348">
        <v>0</v>
      </c>
      <c r="E348">
        <v>0</v>
      </c>
      <c r="F348">
        <v>0</v>
      </c>
      <c r="G348">
        <v>0</v>
      </c>
      <c r="H348">
        <v>0</v>
      </c>
      <c r="I348">
        <v>0</v>
      </c>
      <c r="J348">
        <v>0</v>
      </c>
      <c r="M348" t="str">
        <f t="shared" si="35"/>
        <v>1874</v>
      </c>
      <c r="N348" t="str">
        <f t="shared" si="36"/>
        <v>Moskenes</v>
      </c>
      <c r="O348" s="2" t="str">
        <f t="shared" si="37"/>
        <v>0</v>
      </c>
      <c r="P348" s="2" t="str">
        <f t="shared" si="38"/>
        <v>0</v>
      </c>
      <c r="Q348" s="2" t="str">
        <f t="shared" si="39"/>
        <v>0</v>
      </c>
      <c r="R348" s="2" t="str">
        <f t="shared" si="40"/>
        <v>0</v>
      </c>
      <c r="S348" s="2" t="str">
        <f t="shared" si="41"/>
        <v>0</v>
      </c>
    </row>
    <row r="349" spans="1:19" x14ac:dyDescent="0.25">
      <c r="A349" t="s">
        <v>1583</v>
      </c>
      <c r="B349">
        <v>0</v>
      </c>
      <c r="C349">
        <v>0</v>
      </c>
      <c r="D349">
        <v>0</v>
      </c>
      <c r="E349">
        <v>0</v>
      </c>
      <c r="F349">
        <v>0</v>
      </c>
      <c r="G349" t="s">
        <v>1584</v>
      </c>
      <c r="H349">
        <v>0</v>
      </c>
      <c r="I349">
        <v>0</v>
      </c>
      <c r="J349">
        <v>0</v>
      </c>
      <c r="M349" t="str">
        <f t="shared" si="35"/>
        <v>1859</v>
      </c>
      <c r="N349" t="str">
        <f t="shared" si="36"/>
        <v>Flakstad</v>
      </c>
      <c r="O349" s="2" t="str">
        <f t="shared" si="37"/>
        <v>0</v>
      </c>
      <c r="P349" s="2" t="str">
        <f t="shared" si="38"/>
        <v>0</v>
      </c>
      <c r="Q349" s="2" t="str">
        <f t="shared" si="39"/>
        <v>0</v>
      </c>
      <c r="R349" s="2" t="str">
        <f t="shared" si="40"/>
        <v>0</v>
      </c>
      <c r="S349" s="2" t="str">
        <f t="shared" si="41"/>
        <v>0</v>
      </c>
    </row>
    <row r="350" spans="1:19" x14ac:dyDescent="0.25">
      <c r="A350" t="s">
        <v>1585</v>
      </c>
      <c r="B350">
        <v>0</v>
      </c>
      <c r="C350">
        <v>0</v>
      </c>
      <c r="D350">
        <v>0</v>
      </c>
      <c r="E350">
        <v>0</v>
      </c>
      <c r="F350">
        <v>0</v>
      </c>
      <c r="G350">
        <v>0</v>
      </c>
      <c r="H350">
        <v>0</v>
      </c>
      <c r="I350">
        <v>0</v>
      </c>
      <c r="J350">
        <v>0</v>
      </c>
      <c r="M350" t="str">
        <f t="shared" si="35"/>
        <v>1857</v>
      </c>
      <c r="N350" t="str">
        <f t="shared" si="36"/>
        <v>Værøy</v>
      </c>
      <c r="O350" s="2" t="str">
        <f t="shared" si="37"/>
        <v>0</v>
      </c>
      <c r="P350" s="2" t="str">
        <f t="shared" si="38"/>
        <v>0</v>
      </c>
      <c r="Q350" s="2" t="str">
        <f t="shared" si="39"/>
        <v>0</v>
      </c>
      <c r="R350" s="2" t="str">
        <f t="shared" si="40"/>
        <v>0</v>
      </c>
      <c r="S350" s="2" t="str">
        <f t="shared" si="41"/>
        <v>0</v>
      </c>
    </row>
    <row r="351" spans="1:19" x14ac:dyDescent="0.25">
      <c r="A351" t="s">
        <v>1586</v>
      </c>
      <c r="B351">
        <v>0</v>
      </c>
      <c r="C351">
        <v>0</v>
      </c>
      <c r="D351">
        <v>0</v>
      </c>
      <c r="E351">
        <v>0</v>
      </c>
      <c r="F351">
        <v>0</v>
      </c>
      <c r="G351">
        <v>0</v>
      </c>
      <c r="H351">
        <v>0</v>
      </c>
      <c r="I351">
        <v>0</v>
      </c>
      <c r="J351">
        <v>0</v>
      </c>
      <c r="M351" t="str">
        <f t="shared" si="35"/>
        <v>1856</v>
      </c>
      <c r="N351" t="str">
        <f t="shared" si="36"/>
        <v>Røst</v>
      </c>
      <c r="O351" s="2" t="str">
        <f t="shared" si="37"/>
        <v>0</v>
      </c>
      <c r="P351" s="2" t="str">
        <f t="shared" si="38"/>
        <v>0</v>
      </c>
      <c r="Q351" s="2" t="str">
        <f t="shared" si="39"/>
        <v>0</v>
      </c>
      <c r="R351" s="2" t="str">
        <f t="shared" si="40"/>
        <v>0</v>
      </c>
      <c r="S351" s="2" t="str">
        <f t="shared" si="41"/>
        <v>0</v>
      </c>
    </row>
    <row r="352" spans="1:19" x14ac:dyDescent="0.25">
      <c r="A352" t="s">
        <v>1587</v>
      </c>
      <c r="B352">
        <v>0</v>
      </c>
      <c r="C352">
        <v>0</v>
      </c>
      <c r="D352">
        <v>0</v>
      </c>
      <c r="E352">
        <v>0</v>
      </c>
      <c r="F352">
        <v>0</v>
      </c>
      <c r="G352">
        <v>0</v>
      </c>
      <c r="H352">
        <v>0</v>
      </c>
      <c r="I352">
        <v>0</v>
      </c>
      <c r="J352">
        <v>0</v>
      </c>
      <c r="M352" t="str">
        <f t="shared" si="35"/>
        <v>1835</v>
      </c>
      <c r="N352" t="str">
        <f t="shared" si="36"/>
        <v>Træna</v>
      </c>
      <c r="O352" s="2" t="str">
        <f t="shared" si="37"/>
        <v>0</v>
      </c>
      <c r="P352" s="2" t="str">
        <f t="shared" si="38"/>
        <v>0</v>
      </c>
      <c r="Q352" s="2" t="str">
        <f t="shared" si="39"/>
        <v>0</v>
      </c>
      <c r="R352" s="2" t="str">
        <f t="shared" si="40"/>
        <v>0</v>
      </c>
      <c r="S352" s="2" t="str">
        <f t="shared" si="41"/>
        <v>0</v>
      </c>
    </row>
    <row r="353" spans="1:19" x14ac:dyDescent="0.25">
      <c r="A353" t="s">
        <v>1588</v>
      </c>
      <c r="B353">
        <v>0</v>
      </c>
      <c r="C353">
        <v>0</v>
      </c>
      <c r="D353">
        <v>0</v>
      </c>
      <c r="E353">
        <v>0</v>
      </c>
      <c r="F353">
        <v>0</v>
      </c>
      <c r="G353">
        <v>99</v>
      </c>
      <c r="H353">
        <v>0</v>
      </c>
      <c r="I353">
        <v>0</v>
      </c>
      <c r="J353">
        <v>0</v>
      </c>
      <c r="M353" t="str">
        <f t="shared" si="35"/>
        <v>1531</v>
      </c>
      <c r="N353" t="str">
        <f t="shared" si="36"/>
        <v>Sula</v>
      </c>
      <c r="O353" s="2" t="str">
        <f t="shared" si="37"/>
        <v>0</v>
      </c>
      <c r="P353" s="2" t="str">
        <f t="shared" si="38"/>
        <v>0</v>
      </c>
      <c r="Q353" s="2" t="str">
        <f t="shared" si="39"/>
        <v>0</v>
      </c>
      <c r="R353" s="2" t="str">
        <f t="shared" si="40"/>
        <v>0</v>
      </c>
      <c r="S353" s="2" t="str">
        <f t="shared" si="41"/>
        <v>0</v>
      </c>
    </row>
    <row r="354" spans="1:19" x14ac:dyDescent="0.25">
      <c r="A354" t="s">
        <v>1589</v>
      </c>
      <c r="B354">
        <v>0</v>
      </c>
      <c r="C354">
        <v>0</v>
      </c>
      <c r="D354">
        <v>0</v>
      </c>
      <c r="E354">
        <v>0</v>
      </c>
      <c r="F354">
        <v>0</v>
      </c>
      <c r="G354">
        <v>218</v>
      </c>
      <c r="H354">
        <v>0</v>
      </c>
      <c r="I354">
        <v>0</v>
      </c>
      <c r="J354">
        <v>0</v>
      </c>
      <c r="M354" t="str">
        <f t="shared" si="35"/>
        <v>1517</v>
      </c>
      <c r="N354" t="str">
        <f t="shared" si="36"/>
        <v>Hareid</v>
      </c>
      <c r="O354" s="2" t="str">
        <f t="shared" si="37"/>
        <v>0</v>
      </c>
      <c r="P354" s="2" t="str">
        <f t="shared" si="38"/>
        <v>0</v>
      </c>
      <c r="Q354" s="2" t="str">
        <f t="shared" si="39"/>
        <v>0</v>
      </c>
      <c r="R354" s="2" t="str">
        <f t="shared" si="40"/>
        <v>0</v>
      </c>
      <c r="S354" s="2" t="str">
        <f t="shared" si="41"/>
        <v>0</v>
      </c>
    </row>
    <row r="355" spans="1:19" x14ac:dyDescent="0.25">
      <c r="A355" t="s">
        <v>1590</v>
      </c>
      <c r="B355">
        <v>0</v>
      </c>
      <c r="C355">
        <v>0</v>
      </c>
      <c r="D355">
        <v>0</v>
      </c>
      <c r="E355">
        <v>0</v>
      </c>
      <c r="F355">
        <v>0</v>
      </c>
      <c r="G355">
        <v>361</v>
      </c>
      <c r="H355">
        <v>0</v>
      </c>
      <c r="I355">
        <v>0</v>
      </c>
      <c r="J355">
        <v>0</v>
      </c>
      <c r="M355" t="str">
        <f t="shared" si="35"/>
        <v>1151</v>
      </c>
      <c r="N355" t="str">
        <f t="shared" si="36"/>
        <v>Utsira</v>
      </c>
      <c r="O355" s="2" t="str">
        <f t="shared" si="37"/>
        <v>0</v>
      </c>
      <c r="P355" s="2" t="str">
        <f t="shared" si="38"/>
        <v>0</v>
      </c>
      <c r="Q355" s="2" t="str">
        <f t="shared" si="39"/>
        <v>0</v>
      </c>
      <c r="R355" s="2" t="str">
        <f t="shared" si="40"/>
        <v>0</v>
      </c>
      <c r="S355" s="2" t="str">
        <f t="shared" si="41"/>
        <v>0</v>
      </c>
    </row>
    <row r="356" spans="1:19" x14ac:dyDescent="0.25">
      <c r="A356" t="s">
        <v>1591</v>
      </c>
      <c r="B356">
        <v>0</v>
      </c>
      <c r="C356">
        <v>0</v>
      </c>
      <c r="D356">
        <v>0</v>
      </c>
      <c r="E356">
        <v>0</v>
      </c>
      <c r="F356">
        <v>0</v>
      </c>
      <c r="G356">
        <v>879</v>
      </c>
      <c r="H356">
        <v>0</v>
      </c>
      <c r="I356">
        <v>0</v>
      </c>
      <c r="J356">
        <v>0</v>
      </c>
      <c r="M356" t="str">
        <f t="shared" si="35"/>
        <v>1144</v>
      </c>
      <c r="N356" t="str">
        <f t="shared" si="36"/>
        <v>Kvitsøy</v>
      </c>
      <c r="O356" s="2" t="str">
        <f t="shared" si="37"/>
        <v>0</v>
      </c>
      <c r="P356" s="2" t="str">
        <f t="shared" si="38"/>
        <v>0</v>
      </c>
      <c r="Q356" s="2" t="str">
        <f t="shared" si="39"/>
        <v>0</v>
      </c>
      <c r="R356" s="2" t="str">
        <f t="shared" si="40"/>
        <v>0</v>
      </c>
      <c r="S356" s="2" t="str">
        <f t="shared" si="41"/>
        <v>0</v>
      </c>
    </row>
    <row r="358" spans="1:19" x14ac:dyDescent="0.25">
      <c r="A358" t="s">
        <v>1592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8C5EB-F743-4CAB-990B-4F82A2F07FFC}">
  <dimension ref="A1:E360"/>
  <sheetViews>
    <sheetView topLeftCell="A327" workbookViewId="0">
      <selection activeCell="D329" sqref="D329"/>
    </sheetView>
  </sheetViews>
  <sheetFormatPr defaultRowHeight="15" x14ac:dyDescent="0.25"/>
  <cols>
    <col min="1" max="1" width="41" bestFit="1" customWidth="1"/>
    <col min="2" max="2" width="9" bestFit="1" customWidth="1"/>
    <col min="4" max="4" width="34.5703125" bestFit="1" customWidth="1"/>
    <col min="5" max="5" width="11.42578125" bestFit="1" customWidth="1"/>
  </cols>
  <sheetData>
    <row r="1" spans="1:5" s="1" customFormat="1" x14ac:dyDescent="0.25">
      <c r="A1" s="1" t="s">
        <v>1593</v>
      </c>
      <c r="B1" s="1" t="s">
        <v>1594</v>
      </c>
      <c r="D1" s="1" t="s">
        <v>2</v>
      </c>
      <c r="E1" s="1" t="s">
        <v>8</v>
      </c>
    </row>
    <row r="2" spans="1:5" x14ac:dyDescent="0.25">
      <c r="A2" s="18" t="s">
        <v>1595</v>
      </c>
      <c r="B2" s="13">
        <v>31730</v>
      </c>
      <c r="D2" t="str">
        <f>RIGHT(A2,LEN(A2)-7)</f>
        <v>Halden</v>
      </c>
      <c r="E2" s="3">
        <f>B2</f>
        <v>31730</v>
      </c>
    </row>
    <row r="3" spans="1:5" x14ac:dyDescent="0.25">
      <c r="A3" s="18" t="s">
        <v>1596</v>
      </c>
      <c r="B3" s="13">
        <v>51240</v>
      </c>
      <c r="D3" t="str">
        <f t="shared" ref="D3:D66" si="0">RIGHT(A3,LEN(A3)-7)</f>
        <v>Moss</v>
      </c>
      <c r="E3" s="3">
        <f t="shared" ref="E3:E66" si="1">B3</f>
        <v>51240</v>
      </c>
    </row>
    <row r="4" spans="1:5" x14ac:dyDescent="0.25">
      <c r="A4" s="18" t="s">
        <v>1597</v>
      </c>
      <c r="B4" s="13">
        <v>59038</v>
      </c>
      <c r="D4" t="str">
        <f t="shared" si="0"/>
        <v>Sarpsborg</v>
      </c>
      <c r="E4" s="3">
        <f t="shared" si="1"/>
        <v>59038</v>
      </c>
    </row>
    <row r="5" spans="1:5" x14ac:dyDescent="0.25">
      <c r="A5" s="18" t="s">
        <v>1598</v>
      </c>
      <c r="B5" s="13">
        <v>84444</v>
      </c>
      <c r="D5" t="str">
        <f t="shared" si="0"/>
        <v>Fredrikstad</v>
      </c>
      <c r="E5" s="3">
        <f t="shared" si="1"/>
        <v>84444</v>
      </c>
    </row>
    <row r="6" spans="1:5" x14ac:dyDescent="0.25">
      <c r="A6" s="18" t="s">
        <v>1599</v>
      </c>
      <c r="B6" s="13">
        <v>103291</v>
      </c>
      <c r="D6" t="str">
        <f t="shared" si="0"/>
        <v>Drammen</v>
      </c>
      <c r="E6" s="3">
        <f t="shared" si="1"/>
        <v>103291</v>
      </c>
    </row>
    <row r="7" spans="1:5" x14ac:dyDescent="0.25">
      <c r="A7" s="18" t="s">
        <v>1600</v>
      </c>
      <c r="B7" s="13">
        <v>28793</v>
      </c>
      <c r="D7" t="str">
        <f t="shared" si="0"/>
        <v>Kongsberg</v>
      </c>
      <c r="E7" s="3">
        <f t="shared" si="1"/>
        <v>28793</v>
      </c>
    </row>
    <row r="8" spans="1:5" x14ac:dyDescent="0.25">
      <c r="A8" s="18" t="s">
        <v>1601</v>
      </c>
      <c r="B8" s="13">
        <v>31444</v>
      </c>
      <c r="D8" t="str">
        <f t="shared" si="0"/>
        <v>Ringerike</v>
      </c>
      <c r="E8" s="3">
        <f t="shared" si="1"/>
        <v>31444</v>
      </c>
    </row>
    <row r="9" spans="1:5" x14ac:dyDescent="0.25">
      <c r="A9" s="18" t="s">
        <v>1602</v>
      </c>
      <c r="B9" s="13">
        <v>4762</v>
      </c>
      <c r="D9" t="str">
        <f t="shared" si="0"/>
        <v>Hvaler</v>
      </c>
      <c r="E9" s="3">
        <f t="shared" si="1"/>
        <v>4762</v>
      </c>
    </row>
    <row r="10" spans="1:5" x14ac:dyDescent="0.25">
      <c r="A10" s="18" t="s">
        <v>1603</v>
      </c>
      <c r="B10" s="13">
        <v>1329</v>
      </c>
      <c r="D10" t="str">
        <f t="shared" si="0"/>
        <v>Aremark</v>
      </c>
      <c r="E10" s="3">
        <f t="shared" si="1"/>
        <v>1329</v>
      </c>
    </row>
    <row r="11" spans="1:5" x14ac:dyDescent="0.25">
      <c r="A11" s="18" t="s">
        <v>1604</v>
      </c>
      <c r="B11" s="13">
        <v>3639</v>
      </c>
      <c r="D11" t="str">
        <f t="shared" si="0"/>
        <v>Marker</v>
      </c>
      <c r="E11" s="3">
        <f t="shared" si="1"/>
        <v>3639</v>
      </c>
    </row>
    <row r="12" spans="1:5" x14ac:dyDescent="0.25">
      <c r="A12" s="18" t="s">
        <v>1605</v>
      </c>
      <c r="B12" s="13">
        <v>46382</v>
      </c>
      <c r="D12" t="str">
        <f t="shared" si="0"/>
        <v>Indre Østfold</v>
      </c>
      <c r="E12" s="3">
        <f t="shared" si="1"/>
        <v>46382</v>
      </c>
    </row>
    <row r="13" spans="1:5" x14ac:dyDescent="0.25">
      <c r="A13" s="18" t="s">
        <v>1606</v>
      </c>
      <c r="B13" s="13">
        <v>3886</v>
      </c>
      <c r="D13" t="str">
        <f t="shared" si="0"/>
        <v>Skiptvet</v>
      </c>
      <c r="E13" s="3">
        <f t="shared" si="1"/>
        <v>3886</v>
      </c>
    </row>
    <row r="14" spans="1:5" x14ac:dyDescent="0.25">
      <c r="A14" s="18" t="s">
        <v>1607</v>
      </c>
      <c r="B14" s="13">
        <v>8371</v>
      </c>
      <c r="D14" t="str">
        <f t="shared" si="0"/>
        <v>Rakkestad</v>
      </c>
      <c r="E14" s="3">
        <f t="shared" si="1"/>
        <v>8371</v>
      </c>
    </row>
    <row r="15" spans="1:5" x14ac:dyDescent="0.25">
      <c r="A15" s="18" t="s">
        <v>1608</v>
      </c>
      <c r="B15" s="13">
        <v>8317</v>
      </c>
      <c r="D15" t="str">
        <f t="shared" si="0"/>
        <v>Råde</v>
      </c>
      <c r="E15" s="3">
        <f t="shared" si="1"/>
        <v>8317</v>
      </c>
    </row>
    <row r="16" spans="1:5" x14ac:dyDescent="0.25">
      <c r="A16" s="18" t="s">
        <v>1609</v>
      </c>
      <c r="B16" s="13">
        <v>6023</v>
      </c>
      <c r="D16" t="str">
        <f t="shared" si="0"/>
        <v>Våler (Viken)</v>
      </c>
      <c r="E16" s="3">
        <f t="shared" si="1"/>
        <v>6023</v>
      </c>
    </row>
    <row r="17" spans="1:5" x14ac:dyDescent="0.25">
      <c r="A17" s="18" t="s">
        <v>1610</v>
      </c>
      <c r="B17" s="13">
        <v>19089</v>
      </c>
      <c r="D17" t="str">
        <f t="shared" si="0"/>
        <v>Vestby</v>
      </c>
      <c r="E17" s="3">
        <f t="shared" si="1"/>
        <v>19089</v>
      </c>
    </row>
    <row r="18" spans="1:5" x14ac:dyDescent="0.25">
      <c r="A18" s="18" t="s">
        <v>1611</v>
      </c>
      <c r="B18" s="13">
        <v>62245</v>
      </c>
      <c r="D18" t="str">
        <f t="shared" si="0"/>
        <v>Nordre Follo</v>
      </c>
      <c r="E18" s="3">
        <f t="shared" si="1"/>
        <v>62245</v>
      </c>
    </row>
    <row r="19" spans="1:5" x14ac:dyDescent="0.25">
      <c r="A19" s="18" t="s">
        <v>1612</v>
      </c>
      <c r="B19" s="13">
        <v>21350</v>
      </c>
      <c r="D19" t="str">
        <f t="shared" si="0"/>
        <v>Ås</v>
      </c>
      <c r="E19" s="3">
        <f t="shared" si="1"/>
        <v>21350</v>
      </c>
    </row>
    <row r="20" spans="1:5" x14ac:dyDescent="0.25">
      <c r="A20" s="18" t="s">
        <v>1613</v>
      </c>
      <c r="B20" s="13">
        <v>16106</v>
      </c>
      <c r="D20" t="str">
        <f t="shared" si="0"/>
        <v>Frogn</v>
      </c>
      <c r="E20" s="3">
        <f t="shared" si="1"/>
        <v>16106</v>
      </c>
    </row>
    <row r="21" spans="1:5" x14ac:dyDescent="0.25">
      <c r="A21" s="18" t="s">
        <v>1614</v>
      </c>
      <c r="B21" s="13">
        <v>20322</v>
      </c>
      <c r="D21" t="str">
        <f t="shared" si="0"/>
        <v>Nesodden</v>
      </c>
      <c r="E21" s="3">
        <f t="shared" si="1"/>
        <v>20322</v>
      </c>
    </row>
    <row r="22" spans="1:5" x14ac:dyDescent="0.25">
      <c r="A22" s="18" t="s">
        <v>1615</v>
      </c>
      <c r="B22" s="13">
        <v>129874</v>
      </c>
      <c r="D22" t="str">
        <f t="shared" si="0"/>
        <v>Bærum</v>
      </c>
      <c r="E22" s="3">
        <f t="shared" si="1"/>
        <v>129874</v>
      </c>
    </row>
    <row r="23" spans="1:5" x14ac:dyDescent="0.25">
      <c r="A23" s="18" t="s">
        <v>1616</v>
      </c>
      <c r="B23" s="13">
        <v>97784</v>
      </c>
      <c r="D23" t="str">
        <f t="shared" si="0"/>
        <v>Asker</v>
      </c>
      <c r="E23" s="3">
        <f t="shared" si="1"/>
        <v>97784</v>
      </c>
    </row>
    <row r="24" spans="1:5" x14ac:dyDescent="0.25">
      <c r="A24" s="18" t="s">
        <v>1617</v>
      </c>
      <c r="B24" s="13">
        <v>17945</v>
      </c>
      <c r="D24" t="str">
        <f t="shared" si="0"/>
        <v>Aurskog-Høland</v>
      </c>
      <c r="E24" s="3">
        <f t="shared" si="1"/>
        <v>17945</v>
      </c>
    </row>
    <row r="25" spans="1:5" x14ac:dyDescent="0.25">
      <c r="A25" s="18" t="s">
        <v>1618</v>
      </c>
      <c r="B25" s="13">
        <v>19618</v>
      </c>
      <c r="D25" t="str">
        <f t="shared" si="0"/>
        <v>Rælingen</v>
      </c>
      <c r="E25" s="3">
        <f t="shared" si="1"/>
        <v>19618</v>
      </c>
    </row>
    <row r="26" spans="1:5" x14ac:dyDescent="0.25">
      <c r="A26" s="18" t="s">
        <v>1619</v>
      </c>
      <c r="B26" s="13">
        <v>11392</v>
      </c>
      <c r="D26" t="str">
        <f t="shared" si="0"/>
        <v>Enebakk</v>
      </c>
      <c r="E26" s="3">
        <f t="shared" si="1"/>
        <v>11392</v>
      </c>
    </row>
    <row r="27" spans="1:5" x14ac:dyDescent="0.25">
      <c r="A27" s="18" t="s">
        <v>1620</v>
      </c>
      <c r="B27" s="13">
        <v>46797</v>
      </c>
      <c r="D27" t="str">
        <f t="shared" si="0"/>
        <v>Lørenskog</v>
      </c>
      <c r="E27" s="3">
        <f t="shared" si="1"/>
        <v>46797</v>
      </c>
    </row>
    <row r="28" spans="1:5" x14ac:dyDescent="0.25">
      <c r="A28" s="18" t="s">
        <v>1621</v>
      </c>
      <c r="B28" s="13">
        <v>91515</v>
      </c>
      <c r="D28" t="str">
        <f t="shared" si="0"/>
        <v>Lillestrøm</v>
      </c>
      <c r="E28" s="3">
        <f t="shared" si="1"/>
        <v>91515</v>
      </c>
    </row>
    <row r="29" spans="1:5" x14ac:dyDescent="0.25">
      <c r="A29" s="18" t="s">
        <v>1622</v>
      </c>
      <c r="B29" s="13">
        <v>25440</v>
      </c>
      <c r="D29" t="str">
        <f t="shared" si="0"/>
        <v>Nittedal</v>
      </c>
      <c r="E29" s="3">
        <f t="shared" si="1"/>
        <v>25440</v>
      </c>
    </row>
    <row r="30" spans="1:5" x14ac:dyDescent="0.25">
      <c r="A30" s="18" t="s">
        <v>1623</v>
      </c>
      <c r="B30" s="13">
        <v>7285</v>
      </c>
      <c r="D30" t="str">
        <f t="shared" si="0"/>
        <v>Gjerdrum</v>
      </c>
      <c r="E30" s="3">
        <f t="shared" si="1"/>
        <v>7285</v>
      </c>
    </row>
    <row r="31" spans="1:5" x14ac:dyDescent="0.25">
      <c r="A31" s="18" t="s">
        <v>1624</v>
      </c>
      <c r="B31" s="13">
        <v>42866</v>
      </c>
      <c r="D31" t="str">
        <f t="shared" si="0"/>
        <v>Ullensaker</v>
      </c>
      <c r="E31" s="3">
        <f t="shared" si="1"/>
        <v>42866</v>
      </c>
    </row>
    <row r="32" spans="1:5" x14ac:dyDescent="0.25">
      <c r="A32" s="18" t="s">
        <v>1625</v>
      </c>
      <c r="B32" s="13">
        <v>24283</v>
      </c>
      <c r="D32" t="str">
        <f t="shared" si="0"/>
        <v>Nes</v>
      </c>
      <c r="E32" s="3">
        <f t="shared" si="1"/>
        <v>24283</v>
      </c>
    </row>
    <row r="33" spans="1:5" x14ac:dyDescent="0.25">
      <c r="A33" s="18" t="s">
        <v>1626</v>
      </c>
      <c r="B33" s="13">
        <v>27338</v>
      </c>
      <c r="D33" t="str">
        <f t="shared" si="0"/>
        <v>Eidsvoll</v>
      </c>
      <c r="E33" s="3">
        <f t="shared" si="1"/>
        <v>27338</v>
      </c>
    </row>
    <row r="34" spans="1:5" x14ac:dyDescent="0.25">
      <c r="A34" s="18" t="s">
        <v>1627</v>
      </c>
      <c r="B34" s="13">
        <v>15530</v>
      </c>
      <c r="D34" t="str">
        <f t="shared" si="0"/>
        <v>Nannestad</v>
      </c>
      <c r="E34" s="3">
        <f t="shared" si="1"/>
        <v>15530</v>
      </c>
    </row>
    <row r="35" spans="1:5" x14ac:dyDescent="0.25">
      <c r="A35" s="18" t="s">
        <v>1628</v>
      </c>
      <c r="B35" s="13">
        <v>2944</v>
      </c>
      <c r="D35" t="str">
        <f t="shared" si="0"/>
        <v>Hurdal</v>
      </c>
      <c r="E35" s="3">
        <f t="shared" si="1"/>
        <v>2944</v>
      </c>
    </row>
    <row r="36" spans="1:5" x14ac:dyDescent="0.25">
      <c r="A36" s="18" t="s">
        <v>1629</v>
      </c>
      <c r="B36" s="13">
        <v>6888</v>
      </c>
      <c r="D36" t="str">
        <f t="shared" si="0"/>
        <v>Hole</v>
      </c>
      <c r="E36" s="3">
        <f t="shared" si="1"/>
        <v>6888</v>
      </c>
    </row>
    <row r="37" spans="1:5" x14ac:dyDescent="0.25">
      <c r="A37" s="18" t="s">
        <v>1630</v>
      </c>
      <c r="B37" s="13">
        <v>1097</v>
      </c>
      <c r="D37" t="str">
        <f t="shared" si="0"/>
        <v>Flå</v>
      </c>
      <c r="E37" s="3">
        <f t="shared" si="1"/>
        <v>1097</v>
      </c>
    </row>
    <row r="38" spans="1:5" x14ac:dyDescent="0.25">
      <c r="A38" s="18" t="s">
        <v>1631</v>
      </c>
      <c r="B38" s="13">
        <v>3299</v>
      </c>
      <c r="D38" t="str">
        <f t="shared" si="0"/>
        <v>Nesbyen</v>
      </c>
      <c r="E38" s="3">
        <f t="shared" si="1"/>
        <v>3299</v>
      </c>
    </row>
    <row r="39" spans="1:5" x14ac:dyDescent="0.25">
      <c r="A39" s="18" t="s">
        <v>1632</v>
      </c>
      <c r="B39" s="13">
        <v>4767</v>
      </c>
      <c r="D39" t="str">
        <f t="shared" si="0"/>
        <v>Gol</v>
      </c>
      <c r="E39" s="3">
        <f t="shared" si="1"/>
        <v>4767</v>
      </c>
    </row>
    <row r="40" spans="1:5" x14ac:dyDescent="0.25">
      <c r="A40" s="18" t="s">
        <v>1633</v>
      </c>
      <c r="B40" s="13">
        <v>2645</v>
      </c>
      <c r="D40" t="str">
        <f t="shared" si="0"/>
        <v>Hemsedal</v>
      </c>
      <c r="E40" s="3">
        <f t="shared" si="1"/>
        <v>2645</v>
      </c>
    </row>
    <row r="41" spans="1:5" x14ac:dyDescent="0.25">
      <c r="A41" s="18" t="s">
        <v>1634</v>
      </c>
      <c r="B41" s="13">
        <v>4862</v>
      </c>
      <c r="D41" t="str">
        <f t="shared" si="0"/>
        <v>Ål</v>
      </c>
      <c r="E41" s="3">
        <f t="shared" si="1"/>
        <v>4862</v>
      </c>
    </row>
    <row r="42" spans="1:5" x14ac:dyDescent="0.25">
      <c r="A42" s="18" t="s">
        <v>1635</v>
      </c>
      <c r="B42" s="13">
        <v>4506</v>
      </c>
      <c r="D42" t="str">
        <f t="shared" si="0"/>
        <v>Hol</v>
      </c>
      <c r="E42" s="3">
        <f t="shared" si="1"/>
        <v>4506</v>
      </c>
    </row>
    <row r="43" spans="1:5" x14ac:dyDescent="0.25">
      <c r="A43" s="18" t="s">
        <v>1636</v>
      </c>
      <c r="B43" s="13">
        <v>3479</v>
      </c>
      <c r="D43" t="str">
        <f t="shared" si="0"/>
        <v>Sigdal</v>
      </c>
      <c r="E43" s="3">
        <f t="shared" si="1"/>
        <v>3479</v>
      </c>
    </row>
    <row r="44" spans="1:5" x14ac:dyDescent="0.25">
      <c r="A44" s="18" t="s">
        <v>1637</v>
      </c>
      <c r="B44" s="13">
        <v>2211</v>
      </c>
      <c r="D44" t="str">
        <f t="shared" si="0"/>
        <v>Krødsherad</v>
      </c>
      <c r="E44" s="3">
        <f t="shared" si="1"/>
        <v>2211</v>
      </c>
    </row>
    <row r="45" spans="1:5" x14ac:dyDescent="0.25">
      <c r="A45" s="18" t="s">
        <v>1638</v>
      </c>
      <c r="B45" s="13">
        <v>14527</v>
      </c>
      <c r="D45" t="str">
        <f t="shared" si="0"/>
        <v>Modum</v>
      </c>
      <c r="E45" s="3">
        <f t="shared" si="1"/>
        <v>14527</v>
      </c>
    </row>
    <row r="46" spans="1:5" x14ac:dyDescent="0.25">
      <c r="A46" s="18" t="s">
        <v>1639</v>
      </c>
      <c r="B46" s="13">
        <v>20495</v>
      </c>
      <c r="D46" t="str">
        <f t="shared" si="0"/>
        <v>Øvre Eiker</v>
      </c>
      <c r="E46" s="3">
        <f t="shared" si="1"/>
        <v>20495</v>
      </c>
    </row>
    <row r="47" spans="1:5" x14ac:dyDescent="0.25">
      <c r="A47" s="18" t="s">
        <v>1640</v>
      </c>
      <c r="B47" s="13">
        <v>28167</v>
      </c>
      <c r="D47" t="str">
        <f t="shared" si="0"/>
        <v>Lier</v>
      </c>
      <c r="E47" s="3">
        <f t="shared" si="1"/>
        <v>28167</v>
      </c>
    </row>
    <row r="48" spans="1:5" x14ac:dyDescent="0.25">
      <c r="A48" s="18" t="s">
        <v>1641</v>
      </c>
      <c r="B48" s="13">
        <v>2737</v>
      </c>
      <c r="D48" t="str">
        <f t="shared" si="0"/>
        <v>Flesberg</v>
      </c>
      <c r="E48" s="3">
        <f t="shared" si="1"/>
        <v>2737</v>
      </c>
    </row>
    <row r="49" spans="1:5" x14ac:dyDescent="0.25">
      <c r="A49" s="18" t="s">
        <v>1642</v>
      </c>
      <c r="B49" s="13">
        <v>1366</v>
      </c>
      <c r="D49" t="str">
        <f t="shared" si="0"/>
        <v>Rollag</v>
      </c>
      <c r="E49" s="3">
        <f t="shared" si="1"/>
        <v>1366</v>
      </c>
    </row>
    <row r="50" spans="1:5" x14ac:dyDescent="0.25">
      <c r="A50" s="18" t="s">
        <v>1643</v>
      </c>
      <c r="B50" s="13">
        <v>2486</v>
      </c>
      <c r="D50" t="str">
        <f t="shared" si="0"/>
        <v>Nore og Uvdal</v>
      </c>
      <c r="E50" s="3">
        <f t="shared" si="1"/>
        <v>2486</v>
      </c>
    </row>
    <row r="51" spans="1:5" x14ac:dyDescent="0.25">
      <c r="A51" s="18" t="s">
        <v>1644</v>
      </c>
      <c r="B51" s="13">
        <v>6990</v>
      </c>
      <c r="D51" t="str">
        <f t="shared" si="0"/>
        <v>Jevnaker</v>
      </c>
      <c r="E51" s="3">
        <f t="shared" si="1"/>
        <v>6990</v>
      </c>
    </row>
    <row r="52" spans="1:5" x14ac:dyDescent="0.25">
      <c r="A52" s="18" t="s">
        <v>1645</v>
      </c>
      <c r="B52" s="13">
        <v>9307</v>
      </c>
      <c r="D52" t="str">
        <f t="shared" si="0"/>
        <v>Lunner</v>
      </c>
      <c r="E52" s="3">
        <f t="shared" si="1"/>
        <v>9307</v>
      </c>
    </row>
    <row r="53" spans="1:5" x14ac:dyDescent="0.25">
      <c r="A53" s="18" t="s">
        <v>1646</v>
      </c>
      <c r="B53" s="13">
        <v>709037</v>
      </c>
      <c r="D53" t="str">
        <f t="shared" si="0"/>
        <v>Oslo</v>
      </c>
      <c r="E53" s="3">
        <f t="shared" si="1"/>
        <v>709037</v>
      </c>
    </row>
    <row r="54" spans="1:5" x14ac:dyDescent="0.25">
      <c r="A54" s="18" t="s">
        <v>1647</v>
      </c>
      <c r="B54" s="13">
        <v>17966</v>
      </c>
      <c r="D54" t="str">
        <f t="shared" si="0"/>
        <v>Kongsvinger</v>
      </c>
      <c r="E54" s="3">
        <f t="shared" si="1"/>
        <v>17966</v>
      </c>
    </row>
    <row r="55" spans="1:5" x14ac:dyDescent="0.25">
      <c r="A55" s="18" t="s">
        <v>1648</v>
      </c>
      <c r="B55" s="13">
        <v>32382</v>
      </c>
      <c r="D55" t="str">
        <f t="shared" si="0"/>
        <v>Hamar</v>
      </c>
      <c r="E55" s="3">
        <f t="shared" si="1"/>
        <v>32382</v>
      </c>
    </row>
    <row r="56" spans="1:5" x14ac:dyDescent="0.25">
      <c r="A56" s="18" t="s">
        <v>1649</v>
      </c>
      <c r="B56" s="13">
        <v>28560</v>
      </c>
      <c r="D56" t="str">
        <f t="shared" si="0"/>
        <v>Lillehammer</v>
      </c>
      <c r="E56" s="3">
        <f t="shared" si="1"/>
        <v>28560</v>
      </c>
    </row>
    <row r="57" spans="1:5" x14ac:dyDescent="0.25">
      <c r="A57" s="18" t="s">
        <v>1650</v>
      </c>
      <c r="B57" s="13">
        <v>30563</v>
      </c>
      <c r="D57" t="str">
        <f t="shared" si="0"/>
        <v>Gjøvik</v>
      </c>
      <c r="E57" s="3">
        <f t="shared" si="1"/>
        <v>30563</v>
      </c>
    </row>
    <row r="58" spans="1:5" x14ac:dyDescent="0.25">
      <c r="A58" s="18" t="s">
        <v>1651</v>
      </c>
      <c r="B58" s="13">
        <v>35475</v>
      </c>
      <c r="D58" t="str">
        <f t="shared" si="0"/>
        <v>Ringsaker</v>
      </c>
      <c r="E58" s="3">
        <f t="shared" si="1"/>
        <v>35475</v>
      </c>
    </row>
    <row r="59" spans="1:5" x14ac:dyDescent="0.25">
      <c r="A59" s="18" t="s">
        <v>1652</v>
      </c>
      <c r="B59" s="13">
        <v>7836</v>
      </c>
      <c r="D59" t="str">
        <f t="shared" si="0"/>
        <v>Løten</v>
      </c>
      <c r="E59" s="3">
        <f t="shared" si="1"/>
        <v>7836</v>
      </c>
    </row>
    <row r="60" spans="1:5" x14ac:dyDescent="0.25">
      <c r="A60" s="18" t="s">
        <v>1653</v>
      </c>
      <c r="B60" s="13">
        <v>21356</v>
      </c>
      <c r="D60" t="str">
        <f t="shared" si="0"/>
        <v>Stange</v>
      </c>
      <c r="E60" s="3">
        <f t="shared" si="1"/>
        <v>21356</v>
      </c>
    </row>
    <row r="61" spans="1:5" x14ac:dyDescent="0.25">
      <c r="A61" s="18" t="s">
        <v>1654</v>
      </c>
      <c r="B61" s="13">
        <v>5010</v>
      </c>
      <c r="D61" t="str">
        <f t="shared" si="0"/>
        <v>Nord-Odal</v>
      </c>
      <c r="E61" s="3">
        <f t="shared" si="1"/>
        <v>5010</v>
      </c>
    </row>
    <row r="62" spans="1:5" x14ac:dyDescent="0.25">
      <c r="A62" s="18" t="s">
        <v>1655</v>
      </c>
      <c r="B62" s="13">
        <v>8069</v>
      </c>
      <c r="D62" t="str">
        <f t="shared" si="0"/>
        <v>Sør-Odal</v>
      </c>
      <c r="E62" s="3">
        <f t="shared" si="1"/>
        <v>8069</v>
      </c>
    </row>
    <row r="63" spans="1:5" x14ac:dyDescent="0.25">
      <c r="A63" s="18" t="s">
        <v>1656</v>
      </c>
      <c r="B63" s="13">
        <v>6028</v>
      </c>
      <c r="D63" t="str">
        <f t="shared" si="0"/>
        <v>Eidskog</v>
      </c>
      <c r="E63" s="3">
        <f t="shared" si="1"/>
        <v>6028</v>
      </c>
    </row>
    <row r="64" spans="1:5" x14ac:dyDescent="0.25">
      <c r="A64" s="18" t="s">
        <v>1657</v>
      </c>
      <c r="B64" s="13">
        <v>4572</v>
      </c>
      <c r="D64" t="str">
        <f t="shared" si="0"/>
        <v>Grue</v>
      </c>
      <c r="E64" s="3">
        <f t="shared" si="1"/>
        <v>4572</v>
      </c>
    </row>
    <row r="65" spans="1:5" x14ac:dyDescent="0.25">
      <c r="A65" s="18" t="s">
        <v>1658</v>
      </c>
      <c r="B65" s="13">
        <v>7267</v>
      </c>
      <c r="D65" t="str">
        <f t="shared" si="0"/>
        <v>Åsnes</v>
      </c>
      <c r="E65" s="3">
        <f t="shared" si="1"/>
        <v>7267</v>
      </c>
    </row>
    <row r="66" spans="1:5" x14ac:dyDescent="0.25">
      <c r="A66" s="18" t="s">
        <v>1659</v>
      </c>
      <c r="B66" s="13">
        <v>3625</v>
      </c>
      <c r="D66" t="str">
        <f t="shared" si="0"/>
        <v>Våler (Innlandet)</v>
      </c>
      <c r="E66" s="3">
        <f t="shared" si="1"/>
        <v>3625</v>
      </c>
    </row>
    <row r="67" spans="1:5" x14ac:dyDescent="0.25">
      <c r="A67" s="18" t="s">
        <v>1660</v>
      </c>
      <c r="B67" s="13">
        <v>21568</v>
      </c>
      <c r="D67" t="str">
        <f t="shared" ref="D67:D130" si="2">RIGHT(A67,LEN(A67)-7)</f>
        <v>Elverum</v>
      </c>
      <c r="E67" s="3">
        <f t="shared" ref="E67:E130" si="3">B67</f>
        <v>21568</v>
      </c>
    </row>
    <row r="68" spans="1:5" x14ac:dyDescent="0.25">
      <c r="A68" s="18" t="s">
        <v>1661</v>
      </c>
      <c r="B68" s="13">
        <v>6582</v>
      </c>
      <c r="D68" t="str">
        <f t="shared" si="2"/>
        <v>Trysil</v>
      </c>
      <c r="E68" s="3">
        <f t="shared" si="3"/>
        <v>6582</v>
      </c>
    </row>
    <row r="69" spans="1:5" x14ac:dyDescent="0.25">
      <c r="A69" s="18" t="s">
        <v>1662</v>
      </c>
      <c r="B69" s="13">
        <v>4213</v>
      </c>
      <c r="D69" t="str">
        <f t="shared" si="2"/>
        <v>Åmot</v>
      </c>
      <c r="E69" s="3">
        <f t="shared" si="3"/>
        <v>4213</v>
      </c>
    </row>
    <row r="70" spans="1:5" x14ac:dyDescent="0.25">
      <c r="A70" s="18" t="s">
        <v>1663</v>
      </c>
      <c r="B70" s="13">
        <v>2281</v>
      </c>
      <c r="D70" t="str">
        <f t="shared" si="2"/>
        <v>Stor-Elvdal</v>
      </c>
      <c r="E70" s="3">
        <f t="shared" si="3"/>
        <v>2281</v>
      </c>
    </row>
    <row r="71" spans="1:5" x14ac:dyDescent="0.25">
      <c r="A71" s="18" t="s">
        <v>1664</v>
      </c>
      <c r="B71" s="13">
        <v>1769</v>
      </c>
      <c r="D71" t="str">
        <f t="shared" si="2"/>
        <v>Rendalen</v>
      </c>
      <c r="E71" s="3">
        <f t="shared" si="3"/>
        <v>1769</v>
      </c>
    </row>
    <row r="72" spans="1:5" x14ac:dyDescent="0.25">
      <c r="A72" s="18" t="s">
        <v>1665</v>
      </c>
      <c r="B72" s="13">
        <v>1328</v>
      </c>
      <c r="D72" t="str">
        <f t="shared" si="2"/>
        <v>Engerdal</v>
      </c>
      <c r="E72" s="3">
        <f t="shared" si="3"/>
        <v>1328</v>
      </c>
    </row>
    <row r="73" spans="1:5" x14ac:dyDescent="0.25">
      <c r="A73" s="18" t="s">
        <v>1666</v>
      </c>
      <c r="B73" s="13">
        <v>1555</v>
      </c>
      <c r="D73" t="str">
        <f t="shared" si="2"/>
        <v>Tolga</v>
      </c>
      <c r="E73" s="3">
        <f t="shared" si="3"/>
        <v>1555</v>
      </c>
    </row>
    <row r="74" spans="1:5" x14ac:dyDescent="0.25">
      <c r="A74" s="18" t="s">
        <v>1667</v>
      </c>
      <c r="B74" s="13">
        <v>5628</v>
      </c>
      <c r="D74" t="str">
        <f t="shared" si="2"/>
        <v>Tynset</v>
      </c>
      <c r="E74" s="3">
        <f t="shared" si="3"/>
        <v>5628</v>
      </c>
    </row>
    <row r="75" spans="1:5" x14ac:dyDescent="0.25">
      <c r="A75" s="18" t="s">
        <v>1668</v>
      </c>
      <c r="B75" s="13">
        <v>2493</v>
      </c>
      <c r="D75" t="str">
        <f t="shared" si="2"/>
        <v>Alvdal</v>
      </c>
      <c r="E75" s="3">
        <f t="shared" si="3"/>
        <v>2493</v>
      </c>
    </row>
    <row r="76" spans="1:5" x14ac:dyDescent="0.25">
      <c r="A76" s="18" t="s">
        <v>1669</v>
      </c>
      <c r="B76" s="13">
        <v>1519</v>
      </c>
      <c r="D76" t="str">
        <f t="shared" si="2"/>
        <v>Folldal</v>
      </c>
      <c r="E76" s="3">
        <f t="shared" si="3"/>
        <v>1519</v>
      </c>
    </row>
    <row r="77" spans="1:5" x14ac:dyDescent="0.25">
      <c r="A77" s="18" t="s">
        <v>1670</v>
      </c>
      <c r="B77" s="13">
        <v>1844</v>
      </c>
      <c r="D77" t="str">
        <f t="shared" si="2"/>
        <v>Os</v>
      </c>
      <c r="E77" s="3">
        <f t="shared" si="3"/>
        <v>1844</v>
      </c>
    </row>
    <row r="78" spans="1:5" x14ac:dyDescent="0.25">
      <c r="A78" s="18" t="s">
        <v>1671</v>
      </c>
      <c r="B78" s="13">
        <v>2466</v>
      </c>
      <c r="D78" t="str">
        <f t="shared" si="2"/>
        <v>Dovre</v>
      </c>
      <c r="E78" s="3">
        <f t="shared" si="3"/>
        <v>2466</v>
      </c>
    </row>
    <row r="79" spans="1:5" x14ac:dyDescent="0.25">
      <c r="A79" s="18" t="s">
        <v>1672</v>
      </c>
      <c r="B79" s="13">
        <v>1966</v>
      </c>
      <c r="D79" t="str">
        <f t="shared" si="2"/>
        <v>Lesja</v>
      </c>
      <c r="E79" s="3">
        <f t="shared" si="3"/>
        <v>1966</v>
      </c>
    </row>
    <row r="80" spans="1:5" x14ac:dyDescent="0.25">
      <c r="A80" s="18" t="s">
        <v>1673</v>
      </c>
      <c r="B80" s="13">
        <v>2147</v>
      </c>
      <c r="D80" t="str">
        <f t="shared" si="2"/>
        <v>Skjåk</v>
      </c>
      <c r="E80" s="3">
        <f t="shared" si="3"/>
        <v>2147</v>
      </c>
    </row>
    <row r="81" spans="1:5" x14ac:dyDescent="0.25">
      <c r="A81" s="18" t="s">
        <v>1674</v>
      </c>
      <c r="B81" s="13">
        <v>2212</v>
      </c>
      <c r="D81" t="str">
        <f t="shared" si="2"/>
        <v>Lom</v>
      </c>
      <c r="E81" s="3">
        <f t="shared" si="3"/>
        <v>2212</v>
      </c>
    </row>
    <row r="82" spans="1:5" x14ac:dyDescent="0.25">
      <c r="A82" s="18" t="s">
        <v>1675</v>
      </c>
      <c r="B82" s="13">
        <v>3532</v>
      </c>
      <c r="D82" t="str">
        <f t="shared" si="2"/>
        <v>Vågå</v>
      </c>
      <c r="E82" s="3">
        <f t="shared" si="3"/>
        <v>3532</v>
      </c>
    </row>
    <row r="83" spans="1:5" x14ac:dyDescent="0.25">
      <c r="A83" s="18" t="s">
        <v>1676</v>
      </c>
      <c r="B83" s="13">
        <v>5589</v>
      </c>
      <c r="D83" t="str">
        <f t="shared" si="2"/>
        <v>Nord-Fron</v>
      </c>
      <c r="E83" s="3">
        <f t="shared" si="3"/>
        <v>5589</v>
      </c>
    </row>
    <row r="84" spans="1:5" x14ac:dyDescent="0.25">
      <c r="A84" s="18" t="s">
        <v>1677</v>
      </c>
      <c r="B84" s="13">
        <v>5567</v>
      </c>
      <c r="D84" t="str">
        <f t="shared" si="2"/>
        <v>Sel</v>
      </c>
      <c r="E84" s="3">
        <f t="shared" si="3"/>
        <v>5567</v>
      </c>
    </row>
    <row r="85" spans="1:5" x14ac:dyDescent="0.25">
      <c r="A85" s="18" t="s">
        <v>1678</v>
      </c>
      <c r="B85" s="13">
        <v>3240</v>
      </c>
      <c r="D85" t="str">
        <f t="shared" si="2"/>
        <v>Sør-Fron</v>
      </c>
      <c r="E85" s="3">
        <f t="shared" si="3"/>
        <v>3240</v>
      </c>
    </row>
    <row r="86" spans="1:5" x14ac:dyDescent="0.25">
      <c r="A86" s="18" t="s">
        <v>1679</v>
      </c>
      <c r="B86" s="13">
        <v>4416</v>
      </c>
      <c r="D86" t="str">
        <f t="shared" si="2"/>
        <v>Ringebu</v>
      </c>
      <c r="E86" s="3">
        <f t="shared" si="3"/>
        <v>4416</v>
      </c>
    </row>
    <row r="87" spans="1:5" x14ac:dyDescent="0.25">
      <c r="A87" s="18" t="s">
        <v>1680</v>
      </c>
      <c r="B87" s="13">
        <v>5161</v>
      </c>
      <c r="D87" t="str">
        <f t="shared" si="2"/>
        <v>Øyer</v>
      </c>
      <c r="E87" s="3">
        <f t="shared" si="3"/>
        <v>5161</v>
      </c>
    </row>
    <row r="88" spans="1:5" x14ac:dyDescent="0.25">
      <c r="A88" s="18" t="s">
        <v>1681</v>
      </c>
      <c r="B88" s="13">
        <v>6129</v>
      </c>
      <c r="D88" t="str">
        <f t="shared" si="2"/>
        <v>Gausdal</v>
      </c>
      <c r="E88" s="3">
        <f t="shared" si="3"/>
        <v>6129</v>
      </c>
    </row>
    <row r="89" spans="1:5" x14ac:dyDescent="0.25">
      <c r="A89" s="18" t="s">
        <v>1682</v>
      </c>
      <c r="B89" s="13">
        <v>14896</v>
      </c>
      <c r="D89" t="str">
        <f t="shared" si="2"/>
        <v>Østre Toten</v>
      </c>
      <c r="E89" s="3">
        <f t="shared" si="3"/>
        <v>14896</v>
      </c>
    </row>
    <row r="90" spans="1:5" x14ac:dyDescent="0.25">
      <c r="A90" s="18" t="s">
        <v>1683</v>
      </c>
      <c r="B90" s="13">
        <v>13635</v>
      </c>
      <c r="D90" t="str">
        <f t="shared" si="2"/>
        <v>Vestre Toten</v>
      </c>
      <c r="E90" s="3">
        <f t="shared" si="3"/>
        <v>13635</v>
      </c>
    </row>
    <row r="91" spans="1:5" x14ac:dyDescent="0.25">
      <c r="A91" s="18" t="s">
        <v>1684</v>
      </c>
      <c r="B91" s="13">
        <v>13568</v>
      </c>
      <c r="D91" t="str">
        <f t="shared" si="2"/>
        <v>Gran</v>
      </c>
      <c r="E91" s="3">
        <f t="shared" si="3"/>
        <v>13568</v>
      </c>
    </row>
    <row r="92" spans="1:5" x14ac:dyDescent="0.25">
      <c r="A92" s="18" t="s">
        <v>1685</v>
      </c>
      <c r="B92" s="13">
        <v>5564</v>
      </c>
      <c r="D92" t="str">
        <f t="shared" si="2"/>
        <v>Søndre Land</v>
      </c>
      <c r="E92" s="3">
        <f t="shared" si="3"/>
        <v>5564</v>
      </c>
    </row>
    <row r="93" spans="1:5" x14ac:dyDescent="0.25">
      <c r="A93" s="18" t="s">
        <v>1686</v>
      </c>
      <c r="B93" s="13">
        <v>6527</v>
      </c>
      <c r="D93" t="str">
        <f t="shared" si="2"/>
        <v>Nordre Land</v>
      </c>
      <c r="E93" s="3">
        <f t="shared" si="3"/>
        <v>6527</v>
      </c>
    </row>
    <row r="94" spans="1:5" x14ac:dyDescent="0.25">
      <c r="A94" s="18" t="s">
        <v>1687</v>
      </c>
      <c r="B94" s="13">
        <v>2866</v>
      </c>
      <c r="D94" t="str">
        <f t="shared" si="2"/>
        <v>Sør-Aurdal</v>
      </c>
      <c r="E94" s="3">
        <f t="shared" si="3"/>
        <v>2866</v>
      </c>
    </row>
    <row r="95" spans="1:5" x14ac:dyDescent="0.25">
      <c r="A95" s="18" t="s">
        <v>1688</v>
      </c>
      <c r="B95" s="13">
        <v>1239</v>
      </c>
      <c r="D95" t="str">
        <f t="shared" si="2"/>
        <v>Etnedal</v>
      </c>
      <c r="E95" s="3">
        <f t="shared" si="3"/>
        <v>1239</v>
      </c>
    </row>
    <row r="96" spans="1:5" x14ac:dyDescent="0.25">
      <c r="A96" s="18" t="s">
        <v>1689</v>
      </c>
      <c r="B96" s="13">
        <v>6401</v>
      </c>
      <c r="D96" t="str">
        <f t="shared" si="2"/>
        <v>Nord-Aurdal</v>
      </c>
      <c r="E96" s="3">
        <f t="shared" si="3"/>
        <v>6401</v>
      </c>
    </row>
    <row r="97" spans="1:5" x14ac:dyDescent="0.25">
      <c r="A97" s="18" t="s">
        <v>1690</v>
      </c>
      <c r="B97" s="13">
        <v>2091</v>
      </c>
      <c r="D97" t="str">
        <f t="shared" si="2"/>
        <v>Vestre Slidre</v>
      </c>
      <c r="E97" s="3">
        <f t="shared" si="3"/>
        <v>2091</v>
      </c>
    </row>
    <row r="98" spans="1:5" x14ac:dyDescent="0.25">
      <c r="A98" s="18" t="s">
        <v>1691</v>
      </c>
      <c r="B98" s="13">
        <v>3291</v>
      </c>
      <c r="D98" t="str">
        <f t="shared" si="2"/>
        <v>Øystre Slidre</v>
      </c>
      <c r="E98" s="3">
        <f t="shared" si="3"/>
        <v>3291</v>
      </c>
    </row>
    <row r="99" spans="1:5" x14ac:dyDescent="0.25">
      <c r="A99" s="18" t="s">
        <v>1692</v>
      </c>
      <c r="B99" s="13">
        <v>1636</v>
      </c>
      <c r="D99" t="str">
        <f t="shared" si="2"/>
        <v>Vang</v>
      </c>
      <c r="E99" s="3">
        <f t="shared" si="3"/>
        <v>1636</v>
      </c>
    </row>
    <row r="100" spans="1:5" x14ac:dyDescent="0.25">
      <c r="A100" s="18" t="s">
        <v>1693</v>
      </c>
      <c r="B100" s="13">
        <v>27682</v>
      </c>
      <c r="D100" t="str">
        <f t="shared" si="2"/>
        <v>Horten</v>
      </c>
      <c r="E100" s="3">
        <f t="shared" si="3"/>
        <v>27682</v>
      </c>
    </row>
    <row r="101" spans="1:5" x14ac:dyDescent="0.25">
      <c r="A101" s="18" t="s">
        <v>1694</v>
      </c>
      <c r="B101" s="13">
        <v>26206</v>
      </c>
      <c r="D101" t="str">
        <f t="shared" si="2"/>
        <v>Holmestrand</v>
      </c>
      <c r="E101" s="3">
        <f t="shared" si="3"/>
        <v>26206</v>
      </c>
    </row>
    <row r="102" spans="1:5" x14ac:dyDescent="0.25">
      <c r="A102" s="18" t="s">
        <v>1695</v>
      </c>
      <c r="B102" s="13">
        <v>58561</v>
      </c>
      <c r="D102" t="str">
        <f t="shared" si="2"/>
        <v>Tønsberg</v>
      </c>
      <c r="E102" s="3">
        <f t="shared" si="3"/>
        <v>58561</v>
      </c>
    </row>
    <row r="103" spans="1:5" x14ac:dyDescent="0.25">
      <c r="A103" s="18" t="s">
        <v>1696</v>
      </c>
      <c r="B103" s="13">
        <v>65574</v>
      </c>
      <c r="D103" t="str">
        <f t="shared" si="2"/>
        <v>Sandefjord</v>
      </c>
      <c r="E103" s="3">
        <f t="shared" si="3"/>
        <v>65574</v>
      </c>
    </row>
    <row r="104" spans="1:5" x14ac:dyDescent="0.25">
      <c r="A104" s="18" t="s">
        <v>1697</v>
      </c>
      <c r="B104" s="13">
        <v>48246</v>
      </c>
      <c r="D104" t="str">
        <f t="shared" si="2"/>
        <v>Larvik</v>
      </c>
      <c r="E104" s="3">
        <f t="shared" si="3"/>
        <v>48246</v>
      </c>
    </row>
    <row r="105" spans="1:5" x14ac:dyDescent="0.25">
      <c r="A105" s="18" t="s">
        <v>1698</v>
      </c>
      <c r="B105" s="13">
        <v>37056</v>
      </c>
      <c r="D105" t="str">
        <f t="shared" si="2"/>
        <v>Porsgrunn</v>
      </c>
      <c r="E105" s="3">
        <f t="shared" si="3"/>
        <v>37056</v>
      </c>
    </row>
    <row r="106" spans="1:5" x14ac:dyDescent="0.25">
      <c r="A106" s="18" t="s">
        <v>1699</v>
      </c>
      <c r="B106" s="13">
        <v>55924</v>
      </c>
      <c r="D106" t="str">
        <f t="shared" si="2"/>
        <v>Skien</v>
      </c>
      <c r="E106" s="3">
        <f t="shared" si="3"/>
        <v>55924</v>
      </c>
    </row>
    <row r="107" spans="1:5" x14ac:dyDescent="0.25">
      <c r="A107" s="18" t="s">
        <v>1700</v>
      </c>
      <c r="B107" s="13">
        <v>13025</v>
      </c>
      <c r="D107" t="str">
        <f t="shared" si="2"/>
        <v>Notodden</v>
      </c>
      <c r="E107" s="3">
        <f t="shared" si="3"/>
        <v>13025</v>
      </c>
    </row>
    <row r="108" spans="1:5" x14ac:dyDescent="0.25">
      <c r="A108" s="18" t="s">
        <v>1701</v>
      </c>
      <c r="B108" s="13">
        <v>27286</v>
      </c>
      <c r="D108" t="str">
        <f t="shared" si="2"/>
        <v>Færder</v>
      </c>
      <c r="E108" s="3">
        <f t="shared" si="3"/>
        <v>27286</v>
      </c>
    </row>
    <row r="109" spans="1:5" x14ac:dyDescent="0.25">
      <c r="A109" s="18" t="s">
        <v>1702</v>
      </c>
      <c r="B109" s="13">
        <v>2375</v>
      </c>
      <c r="D109" t="str">
        <f t="shared" si="2"/>
        <v>Siljan</v>
      </c>
      <c r="E109" s="3">
        <f t="shared" si="3"/>
        <v>2375</v>
      </c>
    </row>
    <row r="110" spans="1:5" x14ac:dyDescent="0.25">
      <c r="A110" s="18" t="s">
        <v>1703</v>
      </c>
      <c r="B110" s="13">
        <v>14172</v>
      </c>
      <c r="D110" t="str">
        <f t="shared" si="2"/>
        <v>Bamble</v>
      </c>
      <c r="E110" s="3">
        <f t="shared" si="3"/>
        <v>14172</v>
      </c>
    </row>
    <row r="111" spans="1:5" x14ac:dyDescent="0.25">
      <c r="A111" s="18" t="s">
        <v>1704</v>
      </c>
      <c r="B111" s="13">
        <v>10413</v>
      </c>
      <c r="D111" t="str">
        <f t="shared" si="2"/>
        <v>Kragerø</v>
      </c>
      <c r="E111" s="3">
        <f t="shared" si="3"/>
        <v>10413</v>
      </c>
    </row>
    <row r="112" spans="1:5" x14ac:dyDescent="0.25">
      <c r="A112" s="18" t="s">
        <v>1705</v>
      </c>
      <c r="B112" s="13">
        <v>4091</v>
      </c>
      <c r="D112" t="str">
        <f t="shared" si="2"/>
        <v>Drangedal</v>
      </c>
      <c r="E112" s="3">
        <f t="shared" si="3"/>
        <v>4091</v>
      </c>
    </row>
    <row r="113" spans="1:5" x14ac:dyDescent="0.25">
      <c r="A113" s="18" t="s">
        <v>1706</v>
      </c>
      <c r="B113" s="13">
        <v>6559</v>
      </c>
      <c r="D113" t="str">
        <f t="shared" si="2"/>
        <v>Nome</v>
      </c>
      <c r="E113" s="3">
        <f t="shared" si="3"/>
        <v>6559</v>
      </c>
    </row>
    <row r="114" spans="1:5" x14ac:dyDescent="0.25">
      <c r="A114" s="18" t="s">
        <v>1707</v>
      </c>
      <c r="B114" s="13">
        <v>10735</v>
      </c>
      <c r="D114" t="str">
        <f t="shared" si="2"/>
        <v>Midt-Telemark</v>
      </c>
      <c r="E114" s="3">
        <f t="shared" si="3"/>
        <v>10735</v>
      </c>
    </row>
    <row r="115" spans="1:5" x14ac:dyDescent="0.25">
      <c r="A115" s="18" t="s">
        <v>1708</v>
      </c>
      <c r="B115" s="13">
        <v>5546</v>
      </c>
      <c r="D115" t="str">
        <f t="shared" si="2"/>
        <v>Tinn</v>
      </c>
      <c r="E115" s="3">
        <f t="shared" si="3"/>
        <v>5546</v>
      </c>
    </row>
    <row r="116" spans="1:5" x14ac:dyDescent="0.25">
      <c r="A116" s="18" t="s">
        <v>1709</v>
      </c>
      <c r="B116" s="13">
        <v>1588</v>
      </c>
      <c r="D116" t="str">
        <f t="shared" si="2"/>
        <v>Hjartdal</v>
      </c>
      <c r="E116" s="3">
        <f t="shared" si="3"/>
        <v>1588</v>
      </c>
    </row>
    <row r="117" spans="1:5" x14ac:dyDescent="0.25">
      <c r="A117" s="18" t="s">
        <v>1710</v>
      </c>
      <c r="B117" s="13">
        <v>2939</v>
      </c>
      <c r="D117" t="str">
        <f t="shared" si="2"/>
        <v>Seljord</v>
      </c>
      <c r="E117" s="3">
        <f t="shared" si="3"/>
        <v>2939</v>
      </c>
    </row>
    <row r="118" spans="1:5" x14ac:dyDescent="0.25">
      <c r="A118" s="18" t="s">
        <v>1711</v>
      </c>
      <c r="B118" s="13">
        <v>2427</v>
      </c>
      <c r="D118" t="str">
        <f t="shared" si="2"/>
        <v>Kviteseid</v>
      </c>
      <c r="E118" s="3">
        <f t="shared" si="3"/>
        <v>2427</v>
      </c>
    </row>
    <row r="119" spans="1:5" x14ac:dyDescent="0.25">
      <c r="A119" s="18" t="s">
        <v>1712</v>
      </c>
      <c r="B119" s="13">
        <v>1442</v>
      </c>
      <c r="D119" t="str">
        <f t="shared" si="2"/>
        <v>Nissedal</v>
      </c>
      <c r="E119" s="3">
        <f t="shared" si="3"/>
        <v>1442</v>
      </c>
    </row>
    <row r="120" spans="1:5" x14ac:dyDescent="0.25">
      <c r="A120" s="18" t="s">
        <v>1713</v>
      </c>
      <c r="B120" s="13">
        <v>1224</v>
      </c>
      <c r="D120" t="str">
        <f t="shared" si="2"/>
        <v>Fyresdal</v>
      </c>
      <c r="E120" s="3">
        <f t="shared" si="3"/>
        <v>1224</v>
      </c>
    </row>
    <row r="121" spans="1:5" x14ac:dyDescent="0.25">
      <c r="A121" s="18" t="s">
        <v>1714</v>
      </c>
      <c r="B121" s="13">
        <v>2198</v>
      </c>
      <c r="D121" t="str">
        <f t="shared" si="2"/>
        <v>Tokke</v>
      </c>
      <c r="E121" s="3">
        <f t="shared" si="3"/>
        <v>2198</v>
      </c>
    </row>
    <row r="122" spans="1:5" x14ac:dyDescent="0.25">
      <c r="A122" s="18" t="s">
        <v>1715</v>
      </c>
      <c r="B122" s="13">
        <v>3832</v>
      </c>
      <c r="D122" t="str">
        <f t="shared" si="2"/>
        <v>Vinje</v>
      </c>
      <c r="E122" s="3">
        <f t="shared" si="3"/>
        <v>3832</v>
      </c>
    </row>
    <row r="123" spans="1:5" x14ac:dyDescent="0.25">
      <c r="A123" s="18" t="s">
        <v>1716</v>
      </c>
      <c r="B123" s="13">
        <v>6806</v>
      </c>
      <c r="D123" t="str">
        <f t="shared" si="2"/>
        <v>Risør</v>
      </c>
      <c r="E123" s="3">
        <f t="shared" si="3"/>
        <v>6806</v>
      </c>
    </row>
    <row r="124" spans="1:5" x14ac:dyDescent="0.25">
      <c r="A124" s="18" t="s">
        <v>1717</v>
      </c>
      <c r="B124" s="13">
        <v>24587</v>
      </c>
      <c r="D124" t="str">
        <f t="shared" si="2"/>
        <v>Grimstad</v>
      </c>
      <c r="E124" s="3">
        <f t="shared" si="3"/>
        <v>24587</v>
      </c>
    </row>
    <row r="125" spans="1:5" x14ac:dyDescent="0.25">
      <c r="A125" s="18" t="s">
        <v>1718</v>
      </c>
      <c r="B125" s="13">
        <v>45891</v>
      </c>
      <c r="D125" t="str">
        <f t="shared" si="2"/>
        <v>Arendal</v>
      </c>
      <c r="E125" s="3">
        <f t="shared" si="3"/>
        <v>45891</v>
      </c>
    </row>
    <row r="126" spans="1:5" x14ac:dyDescent="0.25">
      <c r="A126" s="18" t="s">
        <v>1719</v>
      </c>
      <c r="B126" s="13">
        <v>115569</v>
      </c>
      <c r="D126" t="str">
        <f t="shared" si="2"/>
        <v>Kristiansand</v>
      </c>
      <c r="E126" s="3">
        <f t="shared" si="3"/>
        <v>115569</v>
      </c>
    </row>
    <row r="127" spans="1:5" x14ac:dyDescent="0.25">
      <c r="A127" s="18" t="s">
        <v>1720</v>
      </c>
      <c r="B127" s="13">
        <v>23479</v>
      </c>
      <c r="D127" t="str">
        <f t="shared" si="2"/>
        <v>Lindesnes</v>
      </c>
      <c r="E127" s="3">
        <f t="shared" si="3"/>
        <v>23479</v>
      </c>
    </row>
    <row r="128" spans="1:5" x14ac:dyDescent="0.25">
      <c r="A128" s="18" t="s">
        <v>1721</v>
      </c>
      <c r="B128" s="13">
        <v>9860</v>
      </c>
      <c r="D128" t="str">
        <f t="shared" si="2"/>
        <v>Farsund</v>
      </c>
      <c r="E128" s="3">
        <f t="shared" si="3"/>
        <v>9860</v>
      </c>
    </row>
    <row r="129" spans="1:5" x14ac:dyDescent="0.25">
      <c r="A129" s="18" t="s">
        <v>1722</v>
      </c>
      <c r="B129" s="13">
        <v>9216</v>
      </c>
      <c r="D129" t="str">
        <f t="shared" si="2"/>
        <v>Flekkefjord</v>
      </c>
      <c r="E129" s="3">
        <f t="shared" si="3"/>
        <v>9216</v>
      </c>
    </row>
    <row r="130" spans="1:5" x14ac:dyDescent="0.25">
      <c r="A130" s="18" t="s">
        <v>1723</v>
      </c>
      <c r="B130" s="13">
        <v>2421</v>
      </c>
      <c r="D130" t="str">
        <f t="shared" si="2"/>
        <v>Gjerstad</v>
      </c>
      <c r="E130" s="3">
        <f t="shared" si="3"/>
        <v>2421</v>
      </c>
    </row>
    <row r="131" spans="1:5" x14ac:dyDescent="0.25">
      <c r="A131" s="18" t="s">
        <v>1724</v>
      </c>
      <c r="B131" s="13">
        <v>2143</v>
      </c>
      <c r="D131" t="str">
        <f t="shared" ref="D131:D194" si="4">RIGHT(A131,LEN(A131)-7)</f>
        <v>Vegårshei</v>
      </c>
      <c r="E131" s="3">
        <f t="shared" ref="E131:E194" si="5">B131</f>
        <v>2143</v>
      </c>
    </row>
    <row r="132" spans="1:5" x14ac:dyDescent="0.25">
      <c r="A132" s="18" t="s">
        <v>1725</v>
      </c>
      <c r="B132" s="13">
        <v>6184</v>
      </c>
      <c r="D132" t="str">
        <f t="shared" si="4"/>
        <v>Tvedestrand</v>
      </c>
      <c r="E132" s="3">
        <f t="shared" si="5"/>
        <v>6184</v>
      </c>
    </row>
    <row r="133" spans="1:5" x14ac:dyDescent="0.25">
      <c r="A133" s="18" t="s">
        <v>1726</v>
      </c>
      <c r="B133" s="13">
        <v>6174</v>
      </c>
      <c r="D133" t="str">
        <f t="shared" si="4"/>
        <v>Froland</v>
      </c>
      <c r="E133" s="3">
        <f t="shared" si="5"/>
        <v>6174</v>
      </c>
    </row>
    <row r="134" spans="1:5" x14ac:dyDescent="0.25">
      <c r="A134" s="18" t="s">
        <v>1727</v>
      </c>
      <c r="B134" s="13">
        <v>11419</v>
      </c>
      <c r="D134" t="str">
        <f t="shared" si="4"/>
        <v>Lillesand</v>
      </c>
      <c r="E134" s="3">
        <f t="shared" si="5"/>
        <v>11419</v>
      </c>
    </row>
    <row r="135" spans="1:5" x14ac:dyDescent="0.25">
      <c r="A135" s="18" t="s">
        <v>1728</v>
      </c>
      <c r="B135" s="13">
        <v>5390</v>
      </c>
      <c r="D135" t="str">
        <f t="shared" si="4"/>
        <v>Birkenes</v>
      </c>
      <c r="E135" s="3">
        <f t="shared" si="5"/>
        <v>5390</v>
      </c>
    </row>
    <row r="136" spans="1:5" x14ac:dyDescent="0.25">
      <c r="A136" s="18" t="s">
        <v>1729</v>
      </c>
      <c r="B136" s="13">
        <v>1786</v>
      </c>
      <c r="D136" t="str">
        <f t="shared" si="4"/>
        <v>Åmli</v>
      </c>
      <c r="E136" s="3">
        <f t="shared" si="5"/>
        <v>1786</v>
      </c>
    </row>
    <row r="137" spans="1:5" x14ac:dyDescent="0.25">
      <c r="A137" s="18" t="s">
        <v>1730</v>
      </c>
      <c r="B137" s="13">
        <v>1344</v>
      </c>
      <c r="D137" t="str">
        <f t="shared" si="4"/>
        <v>Iveland</v>
      </c>
      <c r="E137" s="3">
        <f t="shared" si="5"/>
        <v>1344</v>
      </c>
    </row>
    <row r="138" spans="1:5" x14ac:dyDescent="0.25">
      <c r="A138" s="18" t="s">
        <v>1731</v>
      </c>
      <c r="B138" s="13">
        <v>3904</v>
      </c>
      <c r="D138" t="str">
        <f t="shared" si="4"/>
        <v>Evje og Hornnes</v>
      </c>
      <c r="E138" s="3">
        <f t="shared" si="5"/>
        <v>3904</v>
      </c>
    </row>
    <row r="139" spans="1:5" x14ac:dyDescent="0.25">
      <c r="A139" s="18" t="s">
        <v>1732</v>
      </c>
      <c r="B139" s="13">
        <v>1136</v>
      </c>
      <c r="D139" t="str">
        <f t="shared" si="4"/>
        <v>Bygland</v>
      </c>
      <c r="E139" s="3">
        <f t="shared" si="5"/>
        <v>1136</v>
      </c>
    </row>
    <row r="140" spans="1:5" x14ac:dyDescent="0.25">
      <c r="A140" s="18" t="s">
        <v>1733</v>
      </c>
      <c r="B140" s="13">
        <v>1180</v>
      </c>
      <c r="D140" t="str">
        <f t="shared" si="4"/>
        <v>Valle</v>
      </c>
      <c r="E140" s="3">
        <f t="shared" si="5"/>
        <v>1180</v>
      </c>
    </row>
    <row r="141" spans="1:5" x14ac:dyDescent="0.25">
      <c r="A141" s="18" t="s">
        <v>1734</v>
      </c>
      <c r="B141" s="13">
        <v>995</v>
      </c>
      <c r="D141" t="str">
        <f t="shared" si="4"/>
        <v>Bykle</v>
      </c>
      <c r="E141" s="3">
        <f t="shared" si="5"/>
        <v>995</v>
      </c>
    </row>
    <row r="142" spans="1:5" x14ac:dyDescent="0.25">
      <c r="A142" s="18" t="s">
        <v>1735</v>
      </c>
      <c r="B142" s="13">
        <v>15294</v>
      </c>
      <c r="D142" t="str">
        <f t="shared" si="4"/>
        <v>Vennesla</v>
      </c>
      <c r="E142" s="3">
        <f t="shared" si="5"/>
        <v>15294</v>
      </c>
    </row>
    <row r="143" spans="1:5" x14ac:dyDescent="0.25">
      <c r="A143" s="18" t="s">
        <v>1736</v>
      </c>
      <c r="B143" s="13">
        <v>911</v>
      </c>
      <c r="D143" t="str">
        <f t="shared" si="4"/>
        <v>Åseral</v>
      </c>
      <c r="E143" s="3">
        <f t="shared" si="5"/>
        <v>911</v>
      </c>
    </row>
    <row r="144" spans="1:5" x14ac:dyDescent="0.25">
      <c r="A144" s="18" t="s">
        <v>1737</v>
      </c>
      <c r="B144" s="13">
        <v>10751</v>
      </c>
      <c r="D144" t="str">
        <f t="shared" si="4"/>
        <v>Lyngdal</v>
      </c>
      <c r="E144" s="3">
        <f t="shared" si="5"/>
        <v>10751</v>
      </c>
    </row>
    <row r="145" spans="1:5" x14ac:dyDescent="0.25">
      <c r="A145" s="18" t="s">
        <v>1738</v>
      </c>
      <c r="B145" s="13">
        <v>1750</v>
      </c>
      <c r="D145" t="str">
        <f t="shared" si="4"/>
        <v>Hægebostad</v>
      </c>
      <c r="E145" s="3">
        <f t="shared" si="5"/>
        <v>1750</v>
      </c>
    </row>
    <row r="146" spans="1:5" x14ac:dyDescent="0.25">
      <c r="A146" s="18" t="s">
        <v>1739</v>
      </c>
      <c r="B146" s="13">
        <v>6024</v>
      </c>
      <c r="D146" t="str">
        <f t="shared" si="4"/>
        <v>Kvinesdal</v>
      </c>
      <c r="E146" s="3">
        <f t="shared" si="5"/>
        <v>6024</v>
      </c>
    </row>
    <row r="147" spans="1:5" x14ac:dyDescent="0.25">
      <c r="A147" s="18" t="s">
        <v>1740</v>
      </c>
      <c r="B147" s="13">
        <v>1837</v>
      </c>
      <c r="D147" t="str">
        <f t="shared" si="4"/>
        <v>Sirdal</v>
      </c>
      <c r="E147" s="3">
        <f t="shared" si="5"/>
        <v>1837</v>
      </c>
    </row>
    <row r="148" spans="1:5" x14ac:dyDescent="0.25">
      <c r="A148" s="18" t="s">
        <v>1741</v>
      </c>
      <c r="B148" s="13">
        <v>15011</v>
      </c>
      <c r="D148" t="str">
        <f t="shared" si="4"/>
        <v>Eigersund</v>
      </c>
      <c r="E148" s="3">
        <f t="shared" si="5"/>
        <v>15011</v>
      </c>
    </row>
    <row r="149" spans="1:5" x14ac:dyDescent="0.25">
      <c r="A149" s="18" t="s">
        <v>1742</v>
      </c>
      <c r="B149" s="13">
        <v>146011</v>
      </c>
      <c r="D149" t="str">
        <f t="shared" si="4"/>
        <v>Stavanger</v>
      </c>
      <c r="E149" s="3">
        <f t="shared" si="5"/>
        <v>146011</v>
      </c>
    </row>
    <row r="150" spans="1:5" x14ac:dyDescent="0.25">
      <c r="A150" s="18" t="s">
        <v>1743</v>
      </c>
      <c r="B150" s="13">
        <v>37855</v>
      </c>
      <c r="D150" t="str">
        <f t="shared" si="4"/>
        <v>Haugesund</v>
      </c>
      <c r="E150" s="3">
        <f t="shared" si="5"/>
        <v>37855</v>
      </c>
    </row>
    <row r="151" spans="1:5" x14ac:dyDescent="0.25">
      <c r="A151" s="18" t="s">
        <v>1744</v>
      </c>
      <c r="B151" s="13">
        <v>82548</v>
      </c>
      <c r="D151" t="str">
        <f t="shared" si="4"/>
        <v>Sandnes</v>
      </c>
      <c r="E151" s="3">
        <f t="shared" si="5"/>
        <v>82548</v>
      </c>
    </row>
    <row r="152" spans="1:5" x14ac:dyDescent="0.25">
      <c r="A152" s="18" t="s">
        <v>1745</v>
      </c>
      <c r="B152" s="13">
        <v>3324</v>
      </c>
      <c r="D152" t="str">
        <f t="shared" si="4"/>
        <v>Sokndal</v>
      </c>
      <c r="E152" s="3">
        <f t="shared" si="5"/>
        <v>3324</v>
      </c>
    </row>
    <row r="153" spans="1:5" x14ac:dyDescent="0.25">
      <c r="A153" s="18" t="s">
        <v>1746</v>
      </c>
      <c r="B153" s="13">
        <v>3206</v>
      </c>
      <c r="D153" t="str">
        <f t="shared" si="4"/>
        <v>Lund</v>
      </c>
      <c r="E153" s="3">
        <f t="shared" si="5"/>
        <v>3206</v>
      </c>
    </row>
    <row r="154" spans="1:5" x14ac:dyDescent="0.25">
      <c r="A154" s="18" t="s">
        <v>1747</v>
      </c>
      <c r="B154" s="13">
        <v>2848</v>
      </c>
      <c r="D154" t="str">
        <f t="shared" si="4"/>
        <v>Bjerkreim</v>
      </c>
      <c r="E154" s="3">
        <f t="shared" si="5"/>
        <v>2848</v>
      </c>
    </row>
    <row r="155" spans="1:5" x14ac:dyDescent="0.25">
      <c r="A155" s="18" t="s">
        <v>1748</v>
      </c>
      <c r="B155" s="13">
        <v>19649</v>
      </c>
      <c r="D155" t="str">
        <f t="shared" si="4"/>
        <v>Hå</v>
      </c>
      <c r="E155" s="3">
        <f t="shared" si="5"/>
        <v>19649</v>
      </c>
    </row>
    <row r="156" spans="1:5" x14ac:dyDescent="0.25">
      <c r="A156" s="18" t="s">
        <v>1749</v>
      </c>
      <c r="B156" s="13">
        <v>20615</v>
      </c>
      <c r="D156" t="str">
        <f t="shared" si="4"/>
        <v>Klepp</v>
      </c>
      <c r="E156" s="3">
        <f t="shared" si="5"/>
        <v>20615</v>
      </c>
    </row>
    <row r="157" spans="1:5" x14ac:dyDescent="0.25">
      <c r="A157" s="18" t="s">
        <v>1750</v>
      </c>
      <c r="B157" s="13">
        <v>19781</v>
      </c>
      <c r="D157" t="str">
        <f t="shared" si="4"/>
        <v>Time</v>
      </c>
      <c r="E157" s="3">
        <f t="shared" si="5"/>
        <v>19781</v>
      </c>
    </row>
    <row r="158" spans="1:5" x14ac:dyDescent="0.25">
      <c r="A158" s="18" t="s">
        <v>1751</v>
      </c>
      <c r="B158" s="13">
        <v>12302</v>
      </c>
      <c r="D158" t="str">
        <f t="shared" si="4"/>
        <v>Gjesdal</v>
      </c>
      <c r="E158" s="3">
        <f t="shared" si="5"/>
        <v>12302</v>
      </c>
    </row>
    <row r="159" spans="1:5" x14ac:dyDescent="0.25">
      <c r="A159" s="18" t="s">
        <v>1752</v>
      </c>
      <c r="B159" s="13">
        <v>28315</v>
      </c>
      <c r="D159" t="str">
        <f t="shared" si="4"/>
        <v>Sola</v>
      </c>
      <c r="E159" s="3">
        <f t="shared" si="5"/>
        <v>28315</v>
      </c>
    </row>
    <row r="160" spans="1:5" x14ac:dyDescent="0.25">
      <c r="A160" s="18" t="s">
        <v>1753</v>
      </c>
      <c r="B160" s="13">
        <v>11671</v>
      </c>
      <c r="D160" t="str">
        <f t="shared" si="4"/>
        <v>Randaberg</v>
      </c>
      <c r="E160" s="3">
        <f t="shared" si="5"/>
        <v>11671</v>
      </c>
    </row>
    <row r="161" spans="1:5" x14ac:dyDescent="0.25">
      <c r="A161" s="18" t="s">
        <v>1754</v>
      </c>
      <c r="B161" s="13">
        <v>13474</v>
      </c>
      <c r="D161" t="str">
        <f t="shared" si="4"/>
        <v>Strand</v>
      </c>
      <c r="E161" s="3">
        <f t="shared" si="5"/>
        <v>13474</v>
      </c>
    </row>
    <row r="162" spans="1:5" x14ac:dyDescent="0.25">
      <c r="A162" s="18" t="s">
        <v>1755</v>
      </c>
      <c r="B162" s="13">
        <v>2619</v>
      </c>
      <c r="D162" t="str">
        <f t="shared" si="4"/>
        <v>Hjelmeland</v>
      </c>
      <c r="E162" s="3">
        <f t="shared" si="5"/>
        <v>2619</v>
      </c>
    </row>
    <row r="163" spans="1:5" x14ac:dyDescent="0.25">
      <c r="A163" s="18" t="s">
        <v>1756</v>
      </c>
      <c r="B163" s="13">
        <v>3815</v>
      </c>
      <c r="D163" t="str">
        <f t="shared" si="4"/>
        <v>Suldal</v>
      </c>
      <c r="E163" s="3">
        <f t="shared" si="5"/>
        <v>3815</v>
      </c>
    </row>
    <row r="164" spans="1:5" x14ac:dyDescent="0.25">
      <c r="A164" s="18" t="s">
        <v>1757</v>
      </c>
      <c r="B164" s="13">
        <v>4543</v>
      </c>
      <c r="D164" t="str">
        <f t="shared" si="4"/>
        <v>Sauda</v>
      </c>
      <c r="E164" s="3">
        <f t="shared" si="5"/>
        <v>4543</v>
      </c>
    </row>
    <row r="165" spans="1:5" x14ac:dyDescent="0.25">
      <c r="A165" s="18" t="s">
        <v>1758</v>
      </c>
      <c r="B165" s="13">
        <v>535</v>
      </c>
      <c r="D165" t="str">
        <f t="shared" si="4"/>
        <v>Kvitsøy</v>
      </c>
      <c r="E165" s="3">
        <f t="shared" si="5"/>
        <v>535</v>
      </c>
    </row>
    <row r="166" spans="1:5" x14ac:dyDescent="0.25">
      <c r="A166" s="18" t="s">
        <v>1759</v>
      </c>
      <c r="B166" s="13">
        <v>868</v>
      </c>
      <c r="D166" t="str">
        <f t="shared" si="4"/>
        <v>Bokn</v>
      </c>
      <c r="E166" s="3">
        <f t="shared" si="5"/>
        <v>868</v>
      </c>
    </row>
    <row r="167" spans="1:5" x14ac:dyDescent="0.25">
      <c r="A167" s="18" t="s">
        <v>1760</v>
      </c>
      <c r="B167" s="13">
        <v>11405</v>
      </c>
      <c r="D167" t="str">
        <f t="shared" si="4"/>
        <v>Tysvær</v>
      </c>
      <c r="E167" s="3">
        <f t="shared" si="5"/>
        <v>11405</v>
      </c>
    </row>
    <row r="168" spans="1:5" x14ac:dyDescent="0.25">
      <c r="A168" s="18" t="s">
        <v>1761</v>
      </c>
      <c r="B168" s="13">
        <v>42903</v>
      </c>
      <c r="D168" t="str">
        <f t="shared" si="4"/>
        <v>Karmøy</v>
      </c>
      <c r="E168" s="3">
        <f t="shared" si="5"/>
        <v>42903</v>
      </c>
    </row>
    <row r="169" spans="1:5" x14ac:dyDescent="0.25">
      <c r="A169" s="18" t="s">
        <v>1762</v>
      </c>
      <c r="B169" s="13">
        <v>208</v>
      </c>
      <c r="D169" t="str">
        <f t="shared" si="4"/>
        <v>Utsira</v>
      </c>
      <c r="E169" s="3">
        <f t="shared" si="5"/>
        <v>208</v>
      </c>
    </row>
    <row r="170" spans="1:5" x14ac:dyDescent="0.25">
      <c r="A170" s="18" t="s">
        <v>1763</v>
      </c>
      <c r="B170" s="13">
        <v>8844</v>
      </c>
      <c r="D170" t="str">
        <f t="shared" si="4"/>
        <v>Vindafjord</v>
      </c>
      <c r="E170" s="3">
        <f t="shared" si="5"/>
        <v>8844</v>
      </c>
    </row>
    <row r="171" spans="1:5" x14ac:dyDescent="0.25">
      <c r="A171" s="18" t="s">
        <v>1764</v>
      </c>
      <c r="B171" s="13">
        <v>289330</v>
      </c>
      <c r="D171" t="str">
        <f t="shared" si="4"/>
        <v>Bergen</v>
      </c>
      <c r="E171" s="3">
        <f t="shared" si="5"/>
        <v>289330</v>
      </c>
    </row>
    <row r="172" spans="1:5" x14ac:dyDescent="0.25">
      <c r="A172" s="18" t="s">
        <v>1765</v>
      </c>
      <c r="B172" s="13">
        <v>17179</v>
      </c>
      <c r="D172" t="str">
        <f t="shared" si="4"/>
        <v>Kinn</v>
      </c>
      <c r="E172" s="3">
        <f t="shared" si="5"/>
        <v>17179</v>
      </c>
    </row>
    <row r="173" spans="1:5" x14ac:dyDescent="0.25">
      <c r="A173" s="18" t="s">
        <v>1766</v>
      </c>
      <c r="B173" s="13">
        <v>4073</v>
      </c>
      <c r="D173" t="str">
        <f t="shared" si="4"/>
        <v>Etne</v>
      </c>
      <c r="E173" s="3">
        <f t="shared" si="5"/>
        <v>4073</v>
      </c>
    </row>
    <row r="174" spans="1:5" x14ac:dyDescent="0.25">
      <c r="A174" s="18" t="s">
        <v>1767</v>
      </c>
      <c r="B174" s="13">
        <v>5732</v>
      </c>
      <c r="D174" t="str">
        <f t="shared" si="4"/>
        <v>Sveio</v>
      </c>
      <c r="E174" s="3">
        <f t="shared" si="5"/>
        <v>5732</v>
      </c>
    </row>
    <row r="175" spans="1:5" x14ac:dyDescent="0.25">
      <c r="A175" s="18" t="s">
        <v>1768</v>
      </c>
      <c r="B175" s="13">
        <v>12132</v>
      </c>
      <c r="D175" t="str">
        <f t="shared" si="4"/>
        <v>Bømlo</v>
      </c>
      <c r="E175" s="3">
        <f t="shared" si="5"/>
        <v>12132</v>
      </c>
    </row>
    <row r="176" spans="1:5" x14ac:dyDescent="0.25">
      <c r="A176" s="18" t="s">
        <v>1769</v>
      </c>
      <c r="B176" s="13">
        <v>19098</v>
      </c>
      <c r="D176" t="str">
        <f t="shared" si="4"/>
        <v>Stord</v>
      </c>
      <c r="E176" s="3">
        <f t="shared" si="5"/>
        <v>19098</v>
      </c>
    </row>
    <row r="177" spans="1:5" x14ac:dyDescent="0.25">
      <c r="A177" s="18" t="s">
        <v>1770</v>
      </c>
      <c r="B177" s="13">
        <v>3181</v>
      </c>
      <c r="D177" t="str">
        <f t="shared" si="4"/>
        <v>Fitjar</v>
      </c>
      <c r="E177" s="3">
        <f t="shared" si="5"/>
        <v>3181</v>
      </c>
    </row>
    <row r="178" spans="1:5" x14ac:dyDescent="0.25">
      <c r="A178" s="18" t="s">
        <v>1771</v>
      </c>
      <c r="B178" s="13">
        <v>2910</v>
      </c>
      <c r="D178" t="str">
        <f t="shared" si="4"/>
        <v>Tysnes</v>
      </c>
      <c r="E178" s="3">
        <f t="shared" si="5"/>
        <v>2910</v>
      </c>
    </row>
    <row r="179" spans="1:5" x14ac:dyDescent="0.25">
      <c r="A179" s="18" t="s">
        <v>1772</v>
      </c>
      <c r="B179" s="13">
        <v>13058</v>
      </c>
      <c r="D179" t="str">
        <f t="shared" si="4"/>
        <v>Kvinnherad</v>
      </c>
      <c r="E179" s="3">
        <f t="shared" si="5"/>
        <v>13058</v>
      </c>
    </row>
    <row r="180" spans="1:5" x14ac:dyDescent="0.25">
      <c r="A180" s="18" t="s">
        <v>1773</v>
      </c>
      <c r="B180" s="13">
        <v>11148</v>
      </c>
      <c r="D180" t="str">
        <f t="shared" si="4"/>
        <v>Ullensvang</v>
      </c>
      <c r="E180" s="3">
        <f t="shared" si="5"/>
        <v>11148</v>
      </c>
    </row>
    <row r="181" spans="1:5" x14ac:dyDescent="0.25">
      <c r="A181" s="18" t="s">
        <v>1774</v>
      </c>
      <c r="B181" s="13">
        <v>962</v>
      </c>
      <c r="D181" t="str">
        <f t="shared" si="4"/>
        <v>Eidfjord</v>
      </c>
      <c r="E181" s="3">
        <f t="shared" si="5"/>
        <v>962</v>
      </c>
    </row>
    <row r="182" spans="1:5" x14ac:dyDescent="0.25">
      <c r="A182" s="18" t="s">
        <v>1775</v>
      </c>
      <c r="B182" s="13">
        <v>1056</v>
      </c>
      <c r="D182" t="str">
        <f t="shared" si="4"/>
        <v>Ulvik</v>
      </c>
      <c r="E182" s="3">
        <f t="shared" si="5"/>
        <v>1056</v>
      </c>
    </row>
    <row r="183" spans="1:5" x14ac:dyDescent="0.25">
      <c r="A183" s="18" t="s">
        <v>1776</v>
      </c>
      <c r="B183" s="13">
        <v>16144</v>
      </c>
      <c r="D183" t="str">
        <f t="shared" si="4"/>
        <v>Voss</v>
      </c>
      <c r="E183" s="3">
        <f t="shared" si="5"/>
        <v>16144</v>
      </c>
    </row>
    <row r="184" spans="1:5" x14ac:dyDescent="0.25">
      <c r="A184" s="18" t="s">
        <v>1777</v>
      </c>
      <c r="B184" s="13">
        <v>8531</v>
      </c>
      <c r="D184" t="str">
        <f t="shared" si="4"/>
        <v>Kvam</v>
      </c>
      <c r="E184" s="3">
        <f t="shared" si="5"/>
        <v>8531</v>
      </c>
    </row>
    <row r="185" spans="1:5" x14ac:dyDescent="0.25">
      <c r="A185" s="18" t="s">
        <v>1778</v>
      </c>
      <c r="B185" s="13">
        <v>2495</v>
      </c>
      <c r="D185" t="str">
        <f t="shared" si="4"/>
        <v>Samnanger</v>
      </c>
      <c r="E185" s="3">
        <f t="shared" si="5"/>
        <v>2495</v>
      </c>
    </row>
    <row r="186" spans="1:5" x14ac:dyDescent="0.25">
      <c r="A186" s="18" t="s">
        <v>1779</v>
      </c>
      <c r="B186" s="13">
        <v>25596</v>
      </c>
      <c r="D186" t="str">
        <f t="shared" si="4"/>
        <v>Bjørnafjorden</v>
      </c>
      <c r="E186" s="3">
        <f t="shared" si="5"/>
        <v>25596</v>
      </c>
    </row>
    <row r="187" spans="1:5" x14ac:dyDescent="0.25">
      <c r="A187" s="18" t="s">
        <v>1780</v>
      </c>
      <c r="B187" s="13">
        <v>5297</v>
      </c>
      <c r="D187" t="str">
        <f t="shared" si="4"/>
        <v>Austevoll</v>
      </c>
      <c r="E187" s="3">
        <f t="shared" si="5"/>
        <v>5297</v>
      </c>
    </row>
    <row r="188" spans="1:5" x14ac:dyDescent="0.25">
      <c r="A188" s="18" t="s">
        <v>1781</v>
      </c>
      <c r="B188" s="13">
        <v>39368</v>
      </c>
      <c r="D188" t="str">
        <f t="shared" si="4"/>
        <v>Øygarden</v>
      </c>
      <c r="E188" s="3">
        <f t="shared" si="5"/>
        <v>39368</v>
      </c>
    </row>
    <row r="189" spans="1:5" x14ac:dyDescent="0.25">
      <c r="A189" s="18" t="s">
        <v>1782</v>
      </c>
      <c r="B189" s="13">
        <v>29989</v>
      </c>
      <c r="D189" t="str">
        <f t="shared" si="4"/>
        <v>Askøy</v>
      </c>
      <c r="E189" s="3">
        <f t="shared" si="5"/>
        <v>29989</v>
      </c>
    </row>
    <row r="190" spans="1:5" x14ac:dyDescent="0.25">
      <c r="A190" s="18" t="s">
        <v>1783</v>
      </c>
      <c r="B190" s="13">
        <v>3875</v>
      </c>
      <c r="D190" t="str">
        <f t="shared" si="4"/>
        <v>Vaksdal</v>
      </c>
      <c r="E190" s="3">
        <f t="shared" si="5"/>
        <v>3875</v>
      </c>
    </row>
    <row r="191" spans="1:5" x14ac:dyDescent="0.25">
      <c r="A191" s="18" t="s">
        <v>1784</v>
      </c>
      <c r="B191" s="13">
        <v>380</v>
      </c>
      <c r="D191" t="str">
        <f t="shared" si="4"/>
        <v>Modalen</v>
      </c>
      <c r="E191" s="3">
        <f t="shared" si="5"/>
        <v>380</v>
      </c>
    </row>
    <row r="192" spans="1:5" x14ac:dyDescent="0.25">
      <c r="A192" s="18" t="s">
        <v>1785</v>
      </c>
      <c r="B192" s="13">
        <v>8152</v>
      </c>
      <c r="D192" t="str">
        <f t="shared" si="4"/>
        <v>Osterøy</v>
      </c>
      <c r="E192" s="3">
        <f t="shared" si="5"/>
        <v>8152</v>
      </c>
    </row>
    <row r="193" spans="1:5" x14ac:dyDescent="0.25">
      <c r="A193" s="18" t="s">
        <v>1786</v>
      </c>
      <c r="B193" s="13">
        <v>29920</v>
      </c>
      <c r="D193" t="str">
        <f t="shared" si="4"/>
        <v>Alver</v>
      </c>
      <c r="E193" s="3">
        <f t="shared" si="5"/>
        <v>29920</v>
      </c>
    </row>
    <row r="194" spans="1:5" x14ac:dyDescent="0.25">
      <c r="A194" s="18" t="s">
        <v>1787</v>
      </c>
      <c r="B194" s="13">
        <v>2856</v>
      </c>
      <c r="D194" t="str">
        <f t="shared" si="4"/>
        <v>Austrheim</v>
      </c>
      <c r="E194" s="3">
        <f t="shared" si="5"/>
        <v>2856</v>
      </c>
    </row>
    <row r="195" spans="1:5" x14ac:dyDescent="0.25">
      <c r="A195" s="18" t="s">
        <v>1788</v>
      </c>
      <c r="B195" s="13">
        <v>513</v>
      </c>
      <c r="D195" t="str">
        <f t="shared" ref="D195:D258" si="6">RIGHT(A195,LEN(A195)-7)</f>
        <v>Fedje</v>
      </c>
      <c r="E195" s="3">
        <f t="shared" ref="E195:E258" si="7">B195</f>
        <v>513</v>
      </c>
    </row>
    <row r="196" spans="1:5" x14ac:dyDescent="0.25">
      <c r="A196" s="18" t="s">
        <v>1789</v>
      </c>
      <c r="B196" s="13">
        <v>1654</v>
      </c>
      <c r="D196" t="str">
        <f t="shared" si="6"/>
        <v>Masfjorden</v>
      </c>
      <c r="E196" s="3">
        <f t="shared" si="7"/>
        <v>1654</v>
      </c>
    </row>
    <row r="197" spans="1:5" x14ac:dyDescent="0.25">
      <c r="A197" s="18" t="s">
        <v>1790</v>
      </c>
      <c r="B197" s="13">
        <v>2228</v>
      </c>
      <c r="D197" t="str">
        <f t="shared" si="6"/>
        <v>Gulen</v>
      </c>
      <c r="E197" s="3">
        <f t="shared" si="7"/>
        <v>2228</v>
      </c>
    </row>
    <row r="198" spans="1:5" x14ac:dyDescent="0.25">
      <c r="A198" s="18" t="s">
        <v>1791</v>
      </c>
      <c r="B198" s="13">
        <v>756</v>
      </c>
      <c r="D198" t="str">
        <f t="shared" si="6"/>
        <v>Solund</v>
      </c>
      <c r="E198" s="3">
        <f t="shared" si="7"/>
        <v>756</v>
      </c>
    </row>
    <row r="199" spans="1:5" x14ac:dyDescent="0.25">
      <c r="A199" s="18" t="s">
        <v>1792</v>
      </c>
      <c r="B199" s="13">
        <v>1268</v>
      </c>
      <c r="D199" t="str">
        <f t="shared" si="6"/>
        <v>Hyllestad</v>
      </c>
      <c r="E199" s="3">
        <f t="shared" si="7"/>
        <v>1268</v>
      </c>
    </row>
    <row r="200" spans="1:5" x14ac:dyDescent="0.25">
      <c r="A200" s="18" t="s">
        <v>1793</v>
      </c>
      <c r="B200" s="13">
        <v>3949</v>
      </c>
      <c r="D200" t="str">
        <f t="shared" si="6"/>
        <v>Høyanger</v>
      </c>
      <c r="E200" s="3">
        <f t="shared" si="7"/>
        <v>3949</v>
      </c>
    </row>
    <row r="201" spans="1:5" x14ac:dyDescent="0.25">
      <c r="A201" s="18" t="s">
        <v>1794</v>
      </c>
      <c r="B201" s="13">
        <v>2561</v>
      </c>
      <c r="D201" t="str">
        <f t="shared" si="6"/>
        <v>Vik</v>
      </c>
      <c r="E201" s="3">
        <f t="shared" si="7"/>
        <v>2561</v>
      </c>
    </row>
    <row r="202" spans="1:5" x14ac:dyDescent="0.25">
      <c r="A202" s="18" t="s">
        <v>1795</v>
      </c>
      <c r="B202" s="13">
        <v>12198</v>
      </c>
      <c r="D202" t="str">
        <f t="shared" si="6"/>
        <v>Sogndal</v>
      </c>
      <c r="E202" s="3">
        <f t="shared" si="7"/>
        <v>12198</v>
      </c>
    </row>
    <row r="203" spans="1:5" x14ac:dyDescent="0.25">
      <c r="A203" s="18" t="s">
        <v>1796</v>
      </c>
      <c r="B203" s="13">
        <v>1775</v>
      </c>
      <c r="D203" t="str">
        <f t="shared" si="6"/>
        <v>Aurland</v>
      </c>
      <c r="E203" s="3">
        <f t="shared" si="7"/>
        <v>1775</v>
      </c>
    </row>
    <row r="204" spans="1:5" x14ac:dyDescent="0.25">
      <c r="A204" s="18" t="s">
        <v>1797</v>
      </c>
      <c r="B204" s="13">
        <v>2129</v>
      </c>
      <c r="D204" t="str">
        <f t="shared" si="6"/>
        <v>Lærdal</v>
      </c>
      <c r="E204" s="3">
        <f t="shared" si="7"/>
        <v>2129</v>
      </c>
    </row>
    <row r="205" spans="1:5" x14ac:dyDescent="0.25">
      <c r="A205" s="18" t="s">
        <v>1798</v>
      </c>
      <c r="B205" s="13">
        <v>5172</v>
      </c>
      <c r="D205" t="str">
        <f t="shared" si="6"/>
        <v>Årdal</v>
      </c>
      <c r="E205" s="3">
        <f t="shared" si="7"/>
        <v>5172</v>
      </c>
    </row>
    <row r="206" spans="1:5" x14ac:dyDescent="0.25">
      <c r="A206" s="18" t="s">
        <v>1799</v>
      </c>
      <c r="B206" s="13">
        <v>5302</v>
      </c>
      <c r="D206" t="str">
        <f t="shared" si="6"/>
        <v>Luster</v>
      </c>
      <c r="E206" s="3">
        <f t="shared" si="7"/>
        <v>5302</v>
      </c>
    </row>
    <row r="207" spans="1:5" x14ac:dyDescent="0.25">
      <c r="A207" s="18" t="s">
        <v>1800</v>
      </c>
      <c r="B207" s="13">
        <v>2949</v>
      </c>
      <c r="D207" t="str">
        <f t="shared" si="6"/>
        <v>Askvoll</v>
      </c>
      <c r="E207" s="3">
        <f t="shared" si="7"/>
        <v>2949</v>
      </c>
    </row>
    <row r="208" spans="1:5" x14ac:dyDescent="0.25">
      <c r="A208" s="18" t="s">
        <v>1801</v>
      </c>
      <c r="B208" s="13">
        <v>2913</v>
      </c>
      <c r="D208" t="str">
        <f t="shared" si="6"/>
        <v>Fjaler</v>
      </c>
      <c r="E208" s="3">
        <f t="shared" si="7"/>
        <v>2913</v>
      </c>
    </row>
    <row r="209" spans="1:5" x14ac:dyDescent="0.25">
      <c r="A209" s="18" t="s">
        <v>1802</v>
      </c>
      <c r="B209" s="13">
        <v>22215</v>
      </c>
      <c r="D209" t="str">
        <f t="shared" si="6"/>
        <v>Sunnfjord</v>
      </c>
      <c r="E209" s="3">
        <f t="shared" si="7"/>
        <v>22215</v>
      </c>
    </row>
    <row r="210" spans="1:5" x14ac:dyDescent="0.25">
      <c r="A210" s="18" t="s">
        <v>1803</v>
      </c>
      <c r="B210" s="13">
        <v>3482</v>
      </c>
      <c r="D210" t="str">
        <f t="shared" si="6"/>
        <v>Bremanger</v>
      </c>
      <c r="E210" s="3">
        <f t="shared" si="7"/>
        <v>3482</v>
      </c>
    </row>
    <row r="211" spans="1:5" x14ac:dyDescent="0.25">
      <c r="A211" s="18" t="s">
        <v>1804</v>
      </c>
      <c r="B211" s="13">
        <v>9543</v>
      </c>
      <c r="D211" t="str">
        <f t="shared" si="6"/>
        <v>Stad</v>
      </c>
      <c r="E211" s="3">
        <f t="shared" si="7"/>
        <v>9543</v>
      </c>
    </row>
    <row r="212" spans="1:5" x14ac:dyDescent="0.25">
      <c r="A212" s="18" t="s">
        <v>1805</v>
      </c>
      <c r="B212" s="13">
        <v>5892</v>
      </c>
      <c r="D212" t="str">
        <f t="shared" si="6"/>
        <v>Gloppen</v>
      </c>
      <c r="E212" s="3">
        <f t="shared" si="7"/>
        <v>5892</v>
      </c>
    </row>
    <row r="213" spans="1:5" x14ac:dyDescent="0.25">
      <c r="A213" s="18" t="s">
        <v>1806</v>
      </c>
      <c r="B213" s="13">
        <v>7244</v>
      </c>
      <c r="D213" t="str">
        <f t="shared" si="6"/>
        <v>Stryn</v>
      </c>
      <c r="E213" s="3">
        <f t="shared" si="7"/>
        <v>7244</v>
      </c>
    </row>
    <row r="214" spans="1:5" x14ac:dyDescent="0.25">
      <c r="A214" s="18" t="s">
        <v>1807</v>
      </c>
      <c r="B214" s="13">
        <v>24159</v>
      </c>
      <c r="D214" t="str">
        <f t="shared" si="6"/>
        <v>Kristiansund</v>
      </c>
      <c r="E214" s="3">
        <f t="shared" si="7"/>
        <v>24159</v>
      </c>
    </row>
    <row r="215" spans="1:5" x14ac:dyDescent="0.25">
      <c r="A215" s="18" t="s">
        <v>1808</v>
      </c>
      <c r="B215" s="13">
        <v>32446</v>
      </c>
      <c r="D215" t="str">
        <f t="shared" si="6"/>
        <v>Molde</v>
      </c>
      <c r="E215" s="3">
        <f t="shared" si="7"/>
        <v>32446</v>
      </c>
    </row>
    <row r="216" spans="1:5" x14ac:dyDescent="0.25">
      <c r="A216" s="18" t="s">
        <v>1809</v>
      </c>
      <c r="B216" s="13">
        <v>67520</v>
      </c>
      <c r="D216" t="str">
        <f t="shared" si="6"/>
        <v>Ålesund</v>
      </c>
      <c r="E216" s="3">
        <f t="shared" si="7"/>
        <v>67520</v>
      </c>
    </row>
    <row r="217" spans="1:5" x14ac:dyDescent="0.25">
      <c r="A217" s="18" t="s">
        <v>1810</v>
      </c>
      <c r="B217" s="13">
        <v>3013</v>
      </c>
      <c r="D217" t="str">
        <f t="shared" si="6"/>
        <v>Vanylven</v>
      </c>
      <c r="E217" s="3">
        <f t="shared" si="7"/>
        <v>3013</v>
      </c>
    </row>
    <row r="218" spans="1:5" x14ac:dyDescent="0.25">
      <c r="A218" s="18" t="s">
        <v>1811</v>
      </c>
      <c r="B218" s="13">
        <v>2442</v>
      </c>
      <c r="D218" t="str">
        <f t="shared" si="6"/>
        <v>Sande</v>
      </c>
      <c r="E218" s="3">
        <f t="shared" si="7"/>
        <v>2442</v>
      </c>
    </row>
    <row r="219" spans="1:5" x14ac:dyDescent="0.25">
      <c r="A219" s="18" t="s">
        <v>1812</v>
      </c>
      <c r="B219" s="13">
        <v>8842</v>
      </c>
      <c r="D219" t="str">
        <f t="shared" si="6"/>
        <v>Herøy (Møre og Romsdal)</v>
      </c>
      <c r="E219" s="3">
        <f t="shared" si="7"/>
        <v>8842</v>
      </c>
    </row>
    <row r="220" spans="1:5" x14ac:dyDescent="0.25">
      <c r="A220" s="18" t="s">
        <v>1813</v>
      </c>
      <c r="B220" s="13">
        <v>8797</v>
      </c>
      <c r="D220" t="str">
        <f t="shared" si="6"/>
        <v>Ulstein</v>
      </c>
      <c r="E220" s="3">
        <f t="shared" si="7"/>
        <v>8797</v>
      </c>
    </row>
    <row r="221" spans="1:5" x14ac:dyDescent="0.25">
      <c r="A221" s="18" t="s">
        <v>1814</v>
      </c>
      <c r="B221" s="13">
        <v>5159</v>
      </c>
      <c r="D221" t="str">
        <f t="shared" si="6"/>
        <v>Hareid</v>
      </c>
      <c r="E221" s="3">
        <f t="shared" si="7"/>
        <v>5159</v>
      </c>
    </row>
    <row r="222" spans="1:5" x14ac:dyDescent="0.25">
      <c r="A222" s="18" t="s">
        <v>1815</v>
      </c>
      <c r="B222" s="13">
        <v>10929</v>
      </c>
      <c r="D222" t="str">
        <f t="shared" si="6"/>
        <v>Ørsta</v>
      </c>
      <c r="E222" s="3">
        <f t="shared" si="7"/>
        <v>10929</v>
      </c>
    </row>
    <row r="223" spans="1:5" x14ac:dyDescent="0.25">
      <c r="A223" s="18" t="s">
        <v>1816</v>
      </c>
      <c r="B223" s="13">
        <v>4421</v>
      </c>
      <c r="D223" t="str">
        <f t="shared" si="6"/>
        <v>Stranda</v>
      </c>
      <c r="E223" s="3">
        <f t="shared" si="7"/>
        <v>4421</v>
      </c>
    </row>
    <row r="224" spans="1:5" x14ac:dyDescent="0.25">
      <c r="A224" s="18" t="s">
        <v>1817</v>
      </c>
      <c r="B224" s="13">
        <v>7630</v>
      </c>
      <c r="D224" t="str">
        <f t="shared" si="6"/>
        <v>Sykkylven</v>
      </c>
      <c r="E224" s="3">
        <f t="shared" si="7"/>
        <v>7630</v>
      </c>
    </row>
    <row r="225" spans="1:5" x14ac:dyDescent="0.25">
      <c r="A225" s="18" t="s">
        <v>1818</v>
      </c>
      <c r="B225" s="13">
        <v>9636</v>
      </c>
      <c r="D225" t="str">
        <f t="shared" si="6"/>
        <v>Sula</v>
      </c>
      <c r="E225" s="3">
        <f t="shared" si="7"/>
        <v>9636</v>
      </c>
    </row>
    <row r="226" spans="1:5" x14ac:dyDescent="0.25">
      <c r="A226" s="18" t="s">
        <v>1819</v>
      </c>
      <c r="B226" s="13">
        <v>8692</v>
      </c>
      <c r="D226" t="str">
        <f t="shared" si="6"/>
        <v>Giske</v>
      </c>
      <c r="E226" s="3">
        <f t="shared" si="7"/>
        <v>8692</v>
      </c>
    </row>
    <row r="227" spans="1:5" x14ac:dyDescent="0.25">
      <c r="A227" s="18" t="s">
        <v>1820</v>
      </c>
      <c r="B227" s="13">
        <v>7051</v>
      </c>
      <c r="D227" t="str">
        <f t="shared" si="6"/>
        <v>Vestnes</v>
      </c>
      <c r="E227" s="3">
        <f t="shared" si="7"/>
        <v>7051</v>
      </c>
    </row>
    <row r="228" spans="1:5" x14ac:dyDescent="0.25">
      <c r="A228" s="18" t="s">
        <v>1821</v>
      </c>
      <c r="B228" s="13">
        <v>7046</v>
      </c>
      <c r="D228" t="str">
        <f t="shared" si="6"/>
        <v>Rauma</v>
      </c>
      <c r="E228" s="3">
        <f t="shared" si="7"/>
        <v>7046</v>
      </c>
    </row>
    <row r="229" spans="1:5" x14ac:dyDescent="0.25">
      <c r="A229" s="18" t="s">
        <v>1822</v>
      </c>
      <c r="B229" s="13">
        <v>3654</v>
      </c>
      <c r="D229" t="str">
        <f t="shared" si="6"/>
        <v>Aukra</v>
      </c>
      <c r="E229" s="3">
        <f t="shared" si="7"/>
        <v>3654</v>
      </c>
    </row>
    <row r="230" spans="1:5" x14ac:dyDescent="0.25">
      <c r="A230" s="18" t="s">
        <v>1823</v>
      </c>
      <c r="B230" s="13">
        <v>5872</v>
      </c>
      <c r="D230" t="str">
        <f t="shared" si="6"/>
        <v>Averøy</v>
      </c>
      <c r="E230" s="3">
        <f t="shared" si="7"/>
        <v>5872</v>
      </c>
    </row>
    <row r="231" spans="1:5" x14ac:dyDescent="0.25">
      <c r="A231" s="18" t="s">
        <v>1824</v>
      </c>
      <c r="B231" s="13">
        <v>2669</v>
      </c>
      <c r="D231" t="str">
        <f t="shared" si="6"/>
        <v>Gjemnes</v>
      </c>
      <c r="E231" s="3">
        <f t="shared" si="7"/>
        <v>2669</v>
      </c>
    </row>
    <row r="232" spans="1:5" x14ac:dyDescent="0.25">
      <c r="A232" s="18" t="s">
        <v>1825</v>
      </c>
      <c r="B232" s="13">
        <v>3031</v>
      </c>
      <c r="D232" t="str">
        <f t="shared" si="6"/>
        <v>Tingvoll</v>
      </c>
      <c r="E232" s="3">
        <f t="shared" si="7"/>
        <v>3031</v>
      </c>
    </row>
    <row r="233" spans="1:5" x14ac:dyDescent="0.25">
      <c r="A233" s="18" t="s">
        <v>1826</v>
      </c>
      <c r="B233" s="13">
        <v>7110</v>
      </c>
      <c r="D233" t="str">
        <f t="shared" si="6"/>
        <v>Sunndal</v>
      </c>
      <c r="E233" s="3">
        <f t="shared" si="7"/>
        <v>7110</v>
      </c>
    </row>
    <row r="234" spans="1:5" x14ac:dyDescent="0.25">
      <c r="A234" s="18" t="s">
        <v>1827</v>
      </c>
      <c r="B234" s="13">
        <v>5912</v>
      </c>
      <c r="D234" t="str">
        <f t="shared" si="6"/>
        <v>Surnadal</v>
      </c>
      <c r="E234" s="3">
        <f t="shared" si="7"/>
        <v>5912</v>
      </c>
    </row>
    <row r="235" spans="1:5" x14ac:dyDescent="0.25">
      <c r="A235" s="18" t="s">
        <v>1828</v>
      </c>
      <c r="B235" s="13">
        <v>2158</v>
      </c>
      <c r="D235" t="str">
        <f t="shared" si="6"/>
        <v>Smøla</v>
      </c>
      <c r="E235" s="3">
        <f t="shared" si="7"/>
        <v>2158</v>
      </c>
    </row>
    <row r="236" spans="1:5" x14ac:dyDescent="0.25">
      <c r="A236" s="18" t="s">
        <v>1829</v>
      </c>
      <c r="B236" s="13">
        <v>3381</v>
      </c>
      <c r="D236" t="str">
        <f t="shared" si="6"/>
        <v>Aure</v>
      </c>
      <c r="E236" s="3">
        <f t="shared" si="7"/>
        <v>3381</v>
      </c>
    </row>
    <row r="237" spans="1:5" x14ac:dyDescent="0.25">
      <c r="A237" s="18" t="s">
        <v>1830</v>
      </c>
      <c r="B237" s="13">
        <v>10960</v>
      </c>
      <c r="D237" t="str">
        <f t="shared" si="6"/>
        <v>Volda</v>
      </c>
      <c r="E237" s="3">
        <f t="shared" si="7"/>
        <v>10960</v>
      </c>
    </row>
    <row r="238" spans="1:5" x14ac:dyDescent="0.25">
      <c r="A238" s="18" t="s">
        <v>1831</v>
      </c>
      <c r="B238" s="13">
        <v>2494</v>
      </c>
      <c r="D238" t="str">
        <f t="shared" si="6"/>
        <v>Fjord</v>
      </c>
      <c r="E238" s="3">
        <f t="shared" si="7"/>
        <v>2494</v>
      </c>
    </row>
    <row r="239" spans="1:5" x14ac:dyDescent="0.25">
      <c r="A239" s="18" t="s">
        <v>1832</v>
      </c>
      <c r="B239" s="13">
        <v>13341</v>
      </c>
      <c r="D239" t="str">
        <f t="shared" si="6"/>
        <v>Hustadvika</v>
      </c>
      <c r="E239" s="3">
        <f t="shared" si="7"/>
        <v>13341</v>
      </c>
    </row>
    <row r="240" spans="1:5" x14ac:dyDescent="0.25">
      <c r="A240" s="18" t="s">
        <v>1833</v>
      </c>
      <c r="B240" s="13">
        <v>212660</v>
      </c>
      <c r="D240" t="str">
        <f t="shared" si="6"/>
        <v>Trondheim</v>
      </c>
      <c r="E240" s="3">
        <f t="shared" si="7"/>
        <v>212660</v>
      </c>
    </row>
    <row r="241" spans="1:5" x14ac:dyDescent="0.25">
      <c r="A241" s="18" t="s">
        <v>1834</v>
      </c>
      <c r="B241" s="13">
        <v>23955</v>
      </c>
      <c r="D241" t="str">
        <f t="shared" si="6"/>
        <v>Steinkjer</v>
      </c>
      <c r="E241" s="3">
        <f t="shared" si="7"/>
        <v>23955</v>
      </c>
    </row>
    <row r="242" spans="1:5" x14ac:dyDescent="0.25">
      <c r="A242" s="18" t="s">
        <v>1835</v>
      </c>
      <c r="B242" s="13">
        <v>14923</v>
      </c>
      <c r="D242" t="str">
        <f t="shared" si="6"/>
        <v>Namsos</v>
      </c>
      <c r="E242" s="3">
        <f t="shared" si="7"/>
        <v>14923</v>
      </c>
    </row>
    <row r="243" spans="1:5" x14ac:dyDescent="0.25">
      <c r="A243" s="18" t="s">
        <v>1836</v>
      </c>
      <c r="B243" s="13">
        <v>5391</v>
      </c>
      <c r="D243" t="str">
        <f t="shared" si="6"/>
        <v>Frøya</v>
      </c>
      <c r="E243" s="3">
        <f t="shared" si="7"/>
        <v>5391</v>
      </c>
    </row>
    <row r="244" spans="1:5" x14ac:dyDescent="0.25">
      <c r="A244" s="18" t="s">
        <v>1837</v>
      </c>
      <c r="B244" s="13">
        <v>904</v>
      </c>
      <c r="D244" t="str">
        <f t="shared" si="6"/>
        <v>Osen</v>
      </c>
      <c r="E244" s="3">
        <f t="shared" si="7"/>
        <v>904</v>
      </c>
    </row>
    <row r="245" spans="1:5" x14ac:dyDescent="0.25">
      <c r="A245" s="18" t="s">
        <v>1838</v>
      </c>
      <c r="B245" s="13">
        <v>7256</v>
      </c>
      <c r="D245" t="str">
        <f t="shared" si="6"/>
        <v>Oppdal</v>
      </c>
      <c r="E245" s="3">
        <f t="shared" si="7"/>
        <v>7256</v>
      </c>
    </row>
    <row r="246" spans="1:5" x14ac:dyDescent="0.25">
      <c r="A246" s="18" t="s">
        <v>1839</v>
      </c>
      <c r="B246" s="13">
        <v>2481</v>
      </c>
      <c r="D246" t="str">
        <f t="shared" si="6"/>
        <v>Rennebu</v>
      </c>
      <c r="E246" s="3">
        <f t="shared" si="7"/>
        <v>2481</v>
      </c>
    </row>
    <row r="247" spans="1:5" x14ac:dyDescent="0.25">
      <c r="A247" s="18" t="s">
        <v>1840</v>
      </c>
      <c r="B247" s="13">
        <v>5598</v>
      </c>
      <c r="D247" t="str">
        <f t="shared" si="6"/>
        <v>Røros</v>
      </c>
      <c r="E247" s="3">
        <f t="shared" si="7"/>
        <v>5598</v>
      </c>
    </row>
    <row r="248" spans="1:5" x14ac:dyDescent="0.25">
      <c r="A248" s="18" t="s">
        <v>1841</v>
      </c>
      <c r="B248" s="13">
        <v>1997</v>
      </c>
      <c r="D248" t="str">
        <f t="shared" si="6"/>
        <v>Holtålen</v>
      </c>
      <c r="E248" s="3">
        <f t="shared" si="7"/>
        <v>1997</v>
      </c>
    </row>
    <row r="249" spans="1:5" x14ac:dyDescent="0.25">
      <c r="A249" s="18" t="s">
        <v>1842</v>
      </c>
      <c r="B249" s="13">
        <v>6133</v>
      </c>
      <c r="D249" t="str">
        <f t="shared" si="6"/>
        <v>Midtre Gauldal</v>
      </c>
      <c r="E249" s="3">
        <f t="shared" si="7"/>
        <v>6133</v>
      </c>
    </row>
    <row r="250" spans="1:5" x14ac:dyDescent="0.25">
      <c r="A250" s="18" t="s">
        <v>1843</v>
      </c>
      <c r="B250" s="13">
        <v>17340</v>
      </c>
      <c r="D250" t="str">
        <f t="shared" si="6"/>
        <v>Melhus</v>
      </c>
      <c r="E250" s="3">
        <f t="shared" si="7"/>
        <v>17340</v>
      </c>
    </row>
    <row r="251" spans="1:5" x14ac:dyDescent="0.25">
      <c r="A251" s="18" t="s">
        <v>1844</v>
      </c>
      <c r="B251" s="13">
        <v>8441</v>
      </c>
      <c r="D251" t="str">
        <f t="shared" si="6"/>
        <v>Skaun</v>
      </c>
      <c r="E251" s="3">
        <f t="shared" si="7"/>
        <v>8441</v>
      </c>
    </row>
    <row r="252" spans="1:5" x14ac:dyDescent="0.25">
      <c r="A252" s="18" t="s">
        <v>1845</v>
      </c>
      <c r="B252" s="13">
        <v>14662</v>
      </c>
      <c r="D252" t="str">
        <f t="shared" si="6"/>
        <v>Malvik</v>
      </c>
      <c r="E252" s="3">
        <f t="shared" si="7"/>
        <v>14662</v>
      </c>
    </row>
    <row r="253" spans="1:5" x14ac:dyDescent="0.25">
      <c r="A253" s="18" t="s">
        <v>1846</v>
      </c>
      <c r="B253" s="13">
        <v>4144</v>
      </c>
      <c r="D253" t="str">
        <f t="shared" si="6"/>
        <v>Selbu</v>
      </c>
      <c r="E253" s="3">
        <f t="shared" si="7"/>
        <v>4144</v>
      </c>
    </row>
    <row r="254" spans="1:5" x14ac:dyDescent="0.25">
      <c r="A254" s="18" t="s">
        <v>1847</v>
      </c>
      <c r="B254" s="13">
        <v>753</v>
      </c>
      <c r="D254" t="str">
        <f t="shared" si="6"/>
        <v>Tydal</v>
      </c>
      <c r="E254" s="3">
        <f t="shared" si="7"/>
        <v>753</v>
      </c>
    </row>
    <row r="255" spans="1:5" x14ac:dyDescent="0.25">
      <c r="A255" s="18" t="s">
        <v>1848</v>
      </c>
      <c r="B255" s="13">
        <v>2426</v>
      </c>
      <c r="D255" t="str">
        <f t="shared" si="6"/>
        <v>Meråker</v>
      </c>
      <c r="E255" s="3">
        <f t="shared" si="7"/>
        <v>2426</v>
      </c>
    </row>
    <row r="256" spans="1:5" x14ac:dyDescent="0.25">
      <c r="A256" s="18" t="s">
        <v>1849</v>
      </c>
      <c r="B256" s="13">
        <v>24541</v>
      </c>
      <c r="D256" t="str">
        <f t="shared" si="6"/>
        <v>Stjørdal</v>
      </c>
      <c r="E256" s="3">
        <f t="shared" si="7"/>
        <v>24541</v>
      </c>
    </row>
    <row r="257" spans="1:5" x14ac:dyDescent="0.25">
      <c r="A257" s="18" t="s">
        <v>1850</v>
      </c>
      <c r="B257" s="13">
        <v>2645</v>
      </c>
      <c r="D257" t="str">
        <f t="shared" si="6"/>
        <v>Frosta</v>
      </c>
      <c r="E257" s="3">
        <f t="shared" si="7"/>
        <v>2645</v>
      </c>
    </row>
    <row r="258" spans="1:5" x14ac:dyDescent="0.25">
      <c r="A258" s="18" t="s">
        <v>1851</v>
      </c>
      <c r="B258" s="13">
        <v>20344</v>
      </c>
      <c r="D258" t="str">
        <f t="shared" si="6"/>
        <v>Levanger</v>
      </c>
      <c r="E258" s="3">
        <f t="shared" si="7"/>
        <v>20344</v>
      </c>
    </row>
    <row r="259" spans="1:5" x14ac:dyDescent="0.25">
      <c r="A259" s="18" t="s">
        <v>1852</v>
      </c>
      <c r="B259" s="13">
        <v>15002</v>
      </c>
      <c r="D259" t="str">
        <f t="shared" ref="D259:D322" si="8">RIGHT(A259,LEN(A259)-7)</f>
        <v>Verdal</v>
      </c>
      <c r="E259" s="3">
        <f t="shared" ref="E259:E322" si="9">B259</f>
        <v>15002</v>
      </c>
    </row>
    <row r="260" spans="1:5" x14ac:dyDescent="0.25">
      <c r="A260" s="18" t="s">
        <v>1853</v>
      </c>
      <c r="B260" s="13">
        <v>2021</v>
      </c>
      <c r="D260" t="str">
        <f t="shared" si="8"/>
        <v>Snåase - Snåsa</v>
      </c>
      <c r="E260" s="3">
        <f t="shared" si="9"/>
        <v>2021</v>
      </c>
    </row>
    <row r="261" spans="1:5" x14ac:dyDescent="0.25">
      <c r="A261" s="18" t="s">
        <v>1854</v>
      </c>
      <c r="B261" s="13">
        <v>1295</v>
      </c>
      <c r="D261" t="str">
        <f t="shared" si="8"/>
        <v>Lierne</v>
      </c>
      <c r="E261" s="3">
        <f t="shared" si="9"/>
        <v>1295</v>
      </c>
    </row>
    <row r="262" spans="1:5" x14ac:dyDescent="0.25">
      <c r="A262" s="18" t="s">
        <v>1855</v>
      </c>
      <c r="B262" s="13">
        <v>429</v>
      </c>
      <c r="D262" t="str">
        <f t="shared" si="8"/>
        <v>Raarvihke - Røyrvik</v>
      </c>
      <c r="E262" s="3">
        <f t="shared" si="9"/>
        <v>429</v>
      </c>
    </row>
    <row r="263" spans="1:5" x14ac:dyDescent="0.25">
      <c r="A263" s="18" t="s">
        <v>1856</v>
      </c>
      <c r="B263" s="13">
        <v>814</v>
      </c>
      <c r="D263" t="str">
        <f t="shared" si="8"/>
        <v>Namsskogan</v>
      </c>
      <c r="E263" s="3">
        <f t="shared" si="9"/>
        <v>814</v>
      </c>
    </row>
    <row r="264" spans="1:5" x14ac:dyDescent="0.25">
      <c r="A264" s="18" t="s">
        <v>1857</v>
      </c>
      <c r="B264" s="13">
        <v>2296</v>
      </c>
      <c r="D264" t="str">
        <f t="shared" si="8"/>
        <v>Grong</v>
      </c>
      <c r="E264" s="3">
        <f t="shared" si="9"/>
        <v>2296</v>
      </c>
    </row>
    <row r="265" spans="1:5" x14ac:dyDescent="0.25">
      <c r="A265" s="18" t="s">
        <v>1858</v>
      </c>
      <c r="B265" s="13">
        <v>1216</v>
      </c>
      <c r="D265" t="str">
        <f t="shared" si="8"/>
        <v>Høylandet</v>
      </c>
      <c r="E265" s="3">
        <f t="shared" si="9"/>
        <v>1216</v>
      </c>
    </row>
    <row r="266" spans="1:5" x14ac:dyDescent="0.25">
      <c r="A266" s="18" t="s">
        <v>1859</v>
      </c>
      <c r="B266" s="13">
        <v>3873</v>
      </c>
      <c r="D266" t="str">
        <f t="shared" si="8"/>
        <v>Overhalla</v>
      </c>
      <c r="E266" s="3">
        <f t="shared" si="9"/>
        <v>3873</v>
      </c>
    </row>
    <row r="267" spans="1:5" x14ac:dyDescent="0.25">
      <c r="A267" s="18" t="s">
        <v>1860</v>
      </c>
      <c r="B267" s="13">
        <v>1108</v>
      </c>
      <c r="D267" t="str">
        <f t="shared" si="8"/>
        <v>Flatanger</v>
      </c>
      <c r="E267" s="3">
        <f t="shared" si="9"/>
        <v>1108</v>
      </c>
    </row>
    <row r="268" spans="1:5" x14ac:dyDescent="0.25">
      <c r="A268" s="18" t="s">
        <v>1861</v>
      </c>
      <c r="B268" s="13">
        <v>582</v>
      </c>
      <c r="D268" t="str">
        <f t="shared" si="8"/>
        <v>Leka</v>
      </c>
      <c r="E268" s="3">
        <f t="shared" si="9"/>
        <v>582</v>
      </c>
    </row>
    <row r="269" spans="1:5" x14ac:dyDescent="0.25">
      <c r="A269" s="18" t="s">
        <v>1862</v>
      </c>
      <c r="B269" s="13">
        <v>6841</v>
      </c>
      <c r="D269" t="str">
        <f t="shared" si="8"/>
        <v>Inderøy</v>
      </c>
      <c r="E269" s="3">
        <f t="shared" si="9"/>
        <v>6841</v>
      </c>
    </row>
    <row r="270" spans="1:5" x14ac:dyDescent="0.25">
      <c r="A270" s="18" t="s">
        <v>1863</v>
      </c>
      <c r="B270" s="13">
        <v>9977</v>
      </c>
      <c r="D270" t="str">
        <f t="shared" si="8"/>
        <v>Indre Fosen</v>
      </c>
      <c r="E270" s="3">
        <f t="shared" si="9"/>
        <v>9977</v>
      </c>
    </row>
    <row r="271" spans="1:5" x14ac:dyDescent="0.25">
      <c r="A271" s="18" t="s">
        <v>1864</v>
      </c>
      <c r="B271" s="13">
        <v>5880</v>
      </c>
      <c r="D271" t="str">
        <f t="shared" si="8"/>
        <v>Heim</v>
      </c>
      <c r="E271" s="3">
        <f t="shared" si="9"/>
        <v>5880</v>
      </c>
    </row>
    <row r="272" spans="1:5" x14ac:dyDescent="0.25">
      <c r="A272" s="18" t="s">
        <v>1865</v>
      </c>
      <c r="B272" s="13">
        <v>5281</v>
      </c>
      <c r="D272" t="str">
        <f t="shared" si="8"/>
        <v>Hitra</v>
      </c>
      <c r="E272" s="3">
        <f t="shared" si="9"/>
        <v>5281</v>
      </c>
    </row>
    <row r="273" spans="1:5" x14ac:dyDescent="0.25">
      <c r="A273" s="18" t="s">
        <v>1866</v>
      </c>
      <c r="B273" s="13">
        <v>10472</v>
      </c>
      <c r="D273" t="str">
        <f t="shared" si="8"/>
        <v>Ørland</v>
      </c>
      <c r="E273" s="3">
        <f t="shared" si="9"/>
        <v>10472</v>
      </c>
    </row>
    <row r="274" spans="1:5" x14ac:dyDescent="0.25">
      <c r="A274" s="18" t="s">
        <v>1867</v>
      </c>
      <c r="B274" s="13">
        <v>4252</v>
      </c>
      <c r="D274" t="str">
        <f t="shared" si="8"/>
        <v>Åfjord</v>
      </c>
      <c r="E274" s="3">
        <f t="shared" si="9"/>
        <v>4252</v>
      </c>
    </row>
    <row r="275" spans="1:5" x14ac:dyDescent="0.25">
      <c r="A275" s="18" t="s">
        <v>1868</v>
      </c>
      <c r="B275" s="13">
        <v>18690</v>
      </c>
      <c r="D275" t="str">
        <f t="shared" si="8"/>
        <v>Orkland</v>
      </c>
      <c r="E275" s="3">
        <f t="shared" si="9"/>
        <v>18690</v>
      </c>
    </row>
    <row r="276" spans="1:5" x14ac:dyDescent="0.25">
      <c r="A276" s="18" t="s">
        <v>1869</v>
      </c>
      <c r="B276" s="13">
        <v>9890</v>
      </c>
      <c r="D276" t="str">
        <f t="shared" si="8"/>
        <v>Nærøysund</v>
      </c>
      <c r="E276" s="3">
        <f t="shared" si="9"/>
        <v>9890</v>
      </c>
    </row>
    <row r="277" spans="1:5" x14ac:dyDescent="0.25">
      <c r="A277" s="18" t="s">
        <v>1870</v>
      </c>
      <c r="B277" s="13">
        <v>1957</v>
      </c>
      <c r="D277" t="str">
        <f t="shared" si="8"/>
        <v>Rindal</v>
      </c>
      <c r="E277" s="3">
        <f t="shared" si="9"/>
        <v>1957</v>
      </c>
    </row>
    <row r="278" spans="1:5" x14ac:dyDescent="0.25">
      <c r="A278" s="18" t="s">
        <v>1871</v>
      </c>
      <c r="B278" s="13">
        <v>53259</v>
      </c>
      <c r="D278" t="str">
        <f t="shared" si="8"/>
        <v>Bodø</v>
      </c>
      <c r="E278" s="3">
        <f t="shared" si="9"/>
        <v>53259</v>
      </c>
    </row>
    <row r="279" spans="1:5" x14ac:dyDescent="0.25">
      <c r="A279" s="18" t="s">
        <v>1872</v>
      </c>
      <c r="B279" s="13">
        <v>21515</v>
      </c>
      <c r="D279" t="str">
        <f t="shared" si="8"/>
        <v>Narvik</v>
      </c>
      <c r="E279" s="3">
        <f t="shared" si="9"/>
        <v>21515</v>
      </c>
    </row>
    <row r="280" spans="1:5" x14ac:dyDescent="0.25">
      <c r="A280" s="18" t="s">
        <v>1873</v>
      </c>
      <c r="B280" s="13">
        <v>1391</v>
      </c>
      <c r="D280" t="str">
        <f t="shared" si="8"/>
        <v>Bindal</v>
      </c>
      <c r="E280" s="3">
        <f t="shared" si="9"/>
        <v>1391</v>
      </c>
    </row>
    <row r="281" spans="1:5" x14ac:dyDescent="0.25">
      <c r="A281" s="18" t="s">
        <v>1874</v>
      </c>
      <c r="B281" s="13">
        <v>1970</v>
      </c>
      <c r="D281" t="str">
        <f t="shared" si="8"/>
        <v>Sømna</v>
      </c>
      <c r="E281" s="3">
        <f t="shared" si="9"/>
        <v>1970</v>
      </c>
    </row>
    <row r="282" spans="1:5" x14ac:dyDescent="0.25">
      <c r="A282" s="18" t="s">
        <v>1875</v>
      </c>
      <c r="B282" s="13">
        <v>7787</v>
      </c>
      <c r="D282" t="str">
        <f t="shared" si="8"/>
        <v>Brønnøy</v>
      </c>
      <c r="E282" s="3">
        <f t="shared" si="9"/>
        <v>7787</v>
      </c>
    </row>
    <row r="283" spans="1:5" x14ac:dyDescent="0.25">
      <c r="A283" s="18" t="s">
        <v>1876</v>
      </c>
      <c r="B283" s="13">
        <v>1219</v>
      </c>
      <c r="D283" t="str">
        <f t="shared" si="8"/>
        <v>Vega</v>
      </c>
      <c r="E283" s="3">
        <f t="shared" si="9"/>
        <v>1219</v>
      </c>
    </row>
    <row r="284" spans="1:5" x14ac:dyDescent="0.25">
      <c r="A284" s="18" t="s">
        <v>1877</v>
      </c>
      <c r="B284" s="13">
        <v>454</v>
      </c>
      <c r="D284" t="str">
        <f t="shared" si="8"/>
        <v>Vevelstad</v>
      </c>
      <c r="E284" s="3">
        <f t="shared" si="9"/>
        <v>454</v>
      </c>
    </row>
    <row r="285" spans="1:5" x14ac:dyDescent="0.25">
      <c r="A285" s="18" t="s">
        <v>1878</v>
      </c>
      <c r="B285" s="13">
        <v>1839</v>
      </c>
      <c r="D285" t="str">
        <f t="shared" si="8"/>
        <v>Herøy (Nordland)</v>
      </c>
      <c r="E285" s="3">
        <f t="shared" si="9"/>
        <v>1839</v>
      </c>
    </row>
    <row r="286" spans="1:5" x14ac:dyDescent="0.25">
      <c r="A286" s="18" t="s">
        <v>1879</v>
      </c>
      <c r="B286" s="13">
        <v>7300</v>
      </c>
      <c r="D286" t="str">
        <f t="shared" si="8"/>
        <v>Alstahaug</v>
      </c>
      <c r="E286" s="3">
        <f t="shared" si="9"/>
        <v>7300</v>
      </c>
    </row>
    <row r="287" spans="1:5" x14ac:dyDescent="0.25">
      <c r="A287" s="18" t="s">
        <v>1880</v>
      </c>
      <c r="B287" s="13">
        <v>2270</v>
      </c>
      <c r="D287" t="str">
        <f t="shared" si="8"/>
        <v>Leirfjord</v>
      </c>
      <c r="E287" s="3">
        <f t="shared" si="9"/>
        <v>2270</v>
      </c>
    </row>
    <row r="288" spans="1:5" x14ac:dyDescent="0.25">
      <c r="A288" s="18" t="s">
        <v>1881</v>
      </c>
      <c r="B288" s="13">
        <v>13342</v>
      </c>
      <c r="D288" t="str">
        <f t="shared" si="8"/>
        <v>Vefsn</v>
      </c>
      <c r="E288" s="3">
        <f t="shared" si="9"/>
        <v>13342</v>
      </c>
    </row>
    <row r="289" spans="1:5" x14ac:dyDescent="0.25">
      <c r="A289" s="18" t="s">
        <v>1882</v>
      </c>
      <c r="B289" s="13">
        <v>1454</v>
      </c>
      <c r="D289" t="str">
        <f t="shared" si="8"/>
        <v>Grane</v>
      </c>
      <c r="E289" s="3">
        <f t="shared" si="9"/>
        <v>1454</v>
      </c>
    </row>
    <row r="290" spans="1:5" x14ac:dyDescent="0.25">
      <c r="A290" s="18" t="s">
        <v>1883</v>
      </c>
      <c r="B290" s="13">
        <v>1278</v>
      </c>
      <c r="D290" t="str">
        <f t="shared" si="8"/>
        <v>Hattfjelldal</v>
      </c>
      <c r="E290" s="3">
        <f t="shared" si="9"/>
        <v>1278</v>
      </c>
    </row>
    <row r="291" spans="1:5" x14ac:dyDescent="0.25">
      <c r="A291" s="18" t="s">
        <v>1884</v>
      </c>
      <c r="B291" s="13">
        <v>1391</v>
      </c>
      <c r="D291" t="str">
        <f t="shared" si="8"/>
        <v>Dønna</v>
      </c>
      <c r="E291" s="3">
        <f t="shared" si="9"/>
        <v>1391</v>
      </c>
    </row>
    <row r="292" spans="1:5" x14ac:dyDescent="0.25">
      <c r="A292" s="18" t="s">
        <v>1885</v>
      </c>
      <c r="B292" s="13">
        <v>1783</v>
      </c>
      <c r="D292" t="str">
        <f t="shared" si="8"/>
        <v>Nesna</v>
      </c>
      <c r="E292" s="3">
        <f t="shared" si="9"/>
        <v>1783</v>
      </c>
    </row>
    <row r="293" spans="1:5" x14ac:dyDescent="0.25">
      <c r="A293" s="18" t="s">
        <v>1886</v>
      </c>
      <c r="B293" s="13">
        <v>4459</v>
      </c>
      <c r="D293" t="str">
        <f t="shared" si="8"/>
        <v>Hemnes</v>
      </c>
      <c r="E293" s="3">
        <f t="shared" si="9"/>
        <v>4459</v>
      </c>
    </row>
    <row r="294" spans="1:5" x14ac:dyDescent="0.25">
      <c r="A294" s="18" t="s">
        <v>1887</v>
      </c>
      <c r="B294" s="13">
        <v>25980</v>
      </c>
      <c r="D294" t="str">
        <f t="shared" si="8"/>
        <v>Rana</v>
      </c>
      <c r="E294" s="3">
        <f t="shared" si="9"/>
        <v>25980</v>
      </c>
    </row>
    <row r="295" spans="1:5" x14ac:dyDescent="0.25">
      <c r="A295" s="18" t="s">
        <v>1888</v>
      </c>
      <c r="B295" s="13">
        <v>1852</v>
      </c>
      <c r="D295" t="str">
        <f t="shared" si="8"/>
        <v>Lurøy</v>
      </c>
      <c r="E295" s="3">
        <f t="shared" si="9"/>
        <v>1852</v>
      </c>
    </row>
    <row r="296" spans="1:5" x14ac:dyDescent="0.25">
      <c r="A296" s="18" t="s">
        <v>1889</v>
      </c>
      <c r="B296" s="13">
        <v>444</v>
      </c>
      <c r="D296" t="str">
        <f t="shared" si="8"/>
        <v>Træna</v>
      </c>
      <c r="E296" s="3">
        <f t="shared" si="9"/>
        <v>444</v>
      </c>
    </row>
    <row r="297" spans="1:5" x14ac:dyDescent="0.25">
      <c r="A297" s="18" t="s">
        <v>1890</v>
      </c>
      <c r="B297" s="13">
        <v>1139</v>
      </c>
      <c r="D297" t="str">
        <f t="shared" si="8"/>
        <v>Rødøy</v>
      </c>
      <c r="E297" s="3">
        <f t="shared" si="9"/>
        <v>1139</v>
      </c>
    </row>
    <row r="298" spans="1:5" x14ac:dyDescent="0.25">
      <c r="A298" s="18" t="s">
        <v>1891</v>
      </c>
      <c r="B298" s="13">
        <v>6212</v>
      </c>
      <c r="D298" t="str">
        <f t="shared" si="8"/>
        <v>Meløy</v>
      </c>
      <c r="E298" s="3">
        <f t="shared" si="9"/>
        <v>6212</v>
      </c>
    </row>
    <row r="299" spans="1:5" x14ac:dyDescent="0.25">
      <c r="A299" s="18" t="s">
        <v>1892</v>
      </c>
      <c r="B299" s="13">
        <v>1928</v>
      </c>
      <c r="D299" t="str">
        <f t="shared" si="8"/>
        <v>Gildeskål</v>
      </c>
      <c r="E299" s="3">
        <f t="shared" si="9"/>
        <v>1928</v>
      </c>
    </row>
    <row r="300" spans="1:5" x14ac:dyDescent="0.25">
      <c r="A300" s="18" t="s">
        <v>1893</v>
      </c>
      <c r="B300" s="13">
        <v>1027</v>
      </c>
      <c r="D300" t="str">
        <f t="shared" si="8"/>
        <v>Beiarn</v>
      </c>
      <c r="E300" s="3">
        <f t="shared" si="9"/>
        <v>1027</v>
      </c>
    </row>
    <row r="301" spans="1:5" x14ac:dyDescent="0.25">
      <c r="A301" s="18" t="s">
        <v>1894</v>
      </c>
      <c r="B301" s="13">
        <v>4650</v>
      </c>
      <c r="D301" t="str">
        <f t="shared" si="8"/>
        <v>Saltdal</v>
      </c>
      <c r="E301" s="3">
        <f t="shared" si="9"/>
        <v>4650</v>
      </c>
    </row>
    <row r="302" spans="1:5" x14ac:dyDescent="0.25">
      <c r="A302" s="18" t="s">
        <v>1895</v>
      </c>
      <c r="B302" s="13">
        <v>9572</v>
      </c>
      <c r="D302" t="str">
        <f t="shared" si="8"/>
        <v>Fauske - Fuosko</v>
      </c>
      <c r="E302" s="3">
        <f t="shared" si="9"/>
        <v>9572</v>
      </c>
    </row>
    <row r="303" spans="1:5" x14ac:dyDescent="0.25">
      <c r="A303" s="18" t="s">
        <v>1896</v>
      </c>
      <c r="B303" s="13">
        <v>1845</v>
      </c>
      <c r="D303" t="str">
        <f t="shared" si="8"/>
        <v>Sørfold</v>
      </c>
      <c r="E303" s="3">
        <f t="shared" si="9"/>
        <v>1845</v>
      </c>
    </row>
    <row r="304" spans="1:5" x14ac:dyDescent="0.25">
      <c r="A304" s="18" t="s">
        <v>1897</v>
      </c>
      <c r="B304" s="13">
        <v>2665</v>
      </c>
      <c r="D304" t="str">
        <f t="shared" si="8"/>
        <v>Steigen</v>
      </c>
      <c r="E304" s="3">
        <f t="shared" si="9"/>
        <v>2665</v>
      </c>
    </row>
    <row r="305" spans="1:5" x14ac:dyDescent="0.25">
      <c r="A305" s="18" t="s">
        <v>1898</v>
      </c>
      <c r="B305" s="13">
        <v>1985</v>
      </c>
      <c r="D305" t="str">
        <f t="shared" si="8"/>
        <v>Lødingen</v>
      </c>
      <c r="E305" s="3">
        <f t="shared" si="9"/>
        <v>1985</v>
      </c>
    </row>
    <row r="306" spans="1:5" x14ac:dyDescent="0.25">
      <c r="A306" s="18" t="s">
        <v>1899</v>
      </c>
      <c r="B306" s="13">
        <v>1310</v>
      </c>
      <c r="D306" t="str">
        <f t="shared" si="8"/>
        <v>Evenes - Evenássi</v>
      </c>
      <c r="E306" s="3">
        <f t="shared" si="9"/>
        <v>1310</v>
      </c>
    </row>
    <row r="307" spans="1:5" x14ac:dyDescent="0.25">
      <c r="A307" s="18" t="s">
        <v>1900</v>
      </c>
      <c r="B307" s="13">
        <v>469</v>
      </c>
      <c r="D307" t="str">
        <f t="shared" si="8"/>
        <v>Røst</v>
      </c>
      <c r="E307" s="3">
        <f t="shared" si="9"/>
        <v>469</v>
      </c>
    </row>
    <row r="308" spans="1:5" x14ac:dyDescent="0.25">
      <c r="A308" s="18" t="s">
        <v>1901</v>
      </c>
      <c r="B308" s="13">
        <v>688</v>
      </c>
      <c r="D308" t="str">
        <f t="shared" si="8"/>
        <v>Værøy</v>
      </c>
      <c r="E308" s="3">
        <f t="shared" si="9"/>
        <v>688</v>
      </c>
    </row>
    <row r="309" spans="1:5" x14ac:dyDescent="0.25">
      <c r="A309" s="18" t="s">
        <v>1902</v>
      </c>
      <c r="B309" s="13">
        <v>1220</v>
      </c>
      <c r="D309" t="str">
        <f t="shared" si="8"/>
        <v>Flakstad</v>
      </c>
      <c r="E309" s="3">
        <f t="shared" si="9"/>
        <v>1220</v>
      </c>
    </row>
    <row r="310" spans="1:5" x14ac:dyDescent="0.25">
      <c r="A310" s="18" t="s">
        <v>1903</v>
      </c>
      <c r="B310" s="13">
        <v>11551</v>
      </c>
      <c r="D310" t="str">
        <f t="shared" si="8"/>
        <v>Vestvågøy</v>
      </c>
      <c r="E310" s="3">
        <f t="shared" si="9"/>
        <v>11551</v>
      </c>
    </row>
    <row r="311" spans="1:5" x14ac:dyDescent="0.25">
      <c r="A311" s="18" t="s">
        <v>1904</v>
      </c>
      <c r="B311" s="13">
        <v>9736</v>
      </c>
      <c r="D311" t="str">
        <f t="shared" si="8"/>
        <v>Vågan</v>
      </c>
      <c r="E311" s="3">
        <f t="shared" si="9"/>
        <v>9736</v>
      </c>
    </row>
    <row r="312" spans="1:5" x14ac:dyDescent="0.25">
      <c r="A312" s="18" t="s">
        <v>1905</v>
      </c>
      <c r="B312" s="13">
        <v>8184</v>
      </c>
      <c r="D312" t="str">
        <f t="shared" si="8"/>
        <v>Hadsel</v>
      </c>
      <c r="E312" s="3">
        <f t="shared" si="9"/>
        <v>8184</v>
      </c>
    </row>
    <row r="313" spans="1:5" x14ac:dyDescent="0.25">
      <c r="A313" s="18" t="s">
        <v>1906</v>
      </c>
      <c r="B313" s="13">
        <v>2584</v>
      </c>
      <c r="D313" t="str">
        <f t="shared" si="8"/>
        <v>Bø</v>
      </c>
      <c r="E313" s="3">
        <f t="shared" si="9"/>
        <v>2584</v>
      </c>
    </row>
    <row r="314" spans="1:5" x14ac:dyDescent="0.25">
      <c r="A314" s="18" t="s">
        <v>1907</v>
      </c>
      <c r="B314" s="13">
        <v>4533</v>
      </c>
      <c r="D314" t="str">
        <f t="shared" si="8"/>
        <v>Øksnes</v>
      </c>
      <c r="E314" s="3">
        <f t="shared" si="9"/>
        <v>4533</v>
      </c>
    </row>
    <row r="315" spans="1:5" x14ac:dyDescent="0.25">
      <c r="A315" s="18" t="s">
        <v>1908</v>
      </c>
      <c r="B315" s="13">
        <v>10561</v>
      </c>
      <c r="D315" t="str">
        <f t="shared" si="8"/>
        <v>Sortland - Suortá</v>
      </c>
      <c r="E315" s="3">
        <f t="shared" si="9"/>
        <v>10561</v>
      </c>
    </row>
    <row r="316" spans="1:5" x14ac:dyDescent="0.25">
      <c r="A316" s="18" t="s">
        <v>1909</v>
      </c>
      <c r="B316" s="13">
        <v>4577</v>
      </c>
      <c r="D316" t="str">
        <f t="shared" si="8"/>
        <v>Andøy</v>
      </c>
      <c r="E316" s="3">
        <f t="shared" si="9"/>
        <v>4577</v>
      </c>
    </row>
    <row r="317" spans="1:5" x14ac:dyDescent="0.25">
      <c r="A317" s="18" t="s">
        <v>1910</v>
      </c>
      <c r="B317" s="13">
        <v>979</v>
      </c>
      <c r="D317" t="str">
        <f t="shared" si="8"/>
        <v>Moskenes</v>
      </c>
      <c r="E317" s="3">
        <f t="shared" si="9"/>
        <v>979</v>
      </c>
    </row>
    <row r="318" spans="1:5" x14ac:dyDescent="0.25">
      <c r="A318" s="18" t="s">
        <v>1911</v>
      </c>
      <c r="B318" s="13">
        <v>2682</v>
      </c>
      <c r="D318" t="str">
        <f t="shared" si="8"/>
        <v>Hamarøy</v>
      </c>
      <c r="E318" s="3">
        <f t="shared" si="9"/>
        <v>2682</v>
      </c>
    </row>
    <row r="319" spans="1:5" x14ac:dyDescent="0.25">
      <c r="A319" s="18" t="s">
        <v>1912</v>
      </c>
      <c r="B319" s="13">
        <v>77992</v>
      </c>
      <c r="D319" t="str">
        <f t="shared" si="8"/>
        <v>Tromsø</v>
      </c>
      <c r="E319" s="3">
        <f t="shared" si="9"/>
        <v>77992</v>
      </c>
    </row>
    <row r="320" spans="1:5" x14ac:dyDescent="0.25">
      <c r="A320" s="18" t="s">
        <v>1913</v>
      </c>
      <c r="B320" s="13">
        <v>24903</v>
      </c>
      <c r="D320" t="str">
        <f t="shared" si="8"/>
        <v>Harstad</v>
      </c>
      <c r="E320" s="3">
        <f t="shared" si="9"/>
        <v>24903</v>
      </c>
    </row>
    <row r="321" spans="1:5" x14ac:dyDescent="0.25">
      <c r="A321" s="18" t="s">
        <v>1914</v>
      </c>
      <c r="B321" s="13">
        <v>21317</v>
      </c>
      <c r="D321" t="str">
        <f t="shared" si="8"/>
        <v>Alta</v>
      </c>
      <c r="E321" s="3">
        <f t="shared" si="9"/>
        <v>21317</v>
      </c>
    </row>
    <row r="322" spans="1:5" x14ac:dyDescent="0.25">
      <c r="A322" s="18" t="s">
        <v>1915</v>
      </c>
      <c r="B322" s="13">
        <v>1933</v>
      </c>
      <c r="D322" t="str">
        <f t="shared" si="8"/>
        <v>Vardø</v>
      </c>
      <c r="E322" s="3">
        <f t="shared" si="9"/>
        <v>1933</v>
      </c>
    </row>
    <row r="323" spans="1:5" x14ac:dyDescent="0.25">
      <c r="A323" s="18" t="s">
        <v>1916</v>
      </c>
      <c r="B323" s="13">
        <v>5593</v>
      </c>
      <c r="D323" t="str">
        <f t="shared" ref="D323:D357" si="10">RIGHT(A323,LEN(A323)-7)</f>
        <v>Vadsø</v>
      </c>
      <c r="E323" s="3">
        <f t="shared" ref="E323:E358" si="11">B323</f>
        <v>5593</v>
      </c>
    </row>
    <row r="324" spans="1:5" x14ac:dyDescent="0.25">
      <c r="A324" s="18" t="s">
        <v>1917</v>
      </c>
      <c r="B324" s="13">
        <v>11310</v>
      </c>
      <c r="D324" t="str">
        <f t="shared" si="10"/>
        <v>Hammerfest</v>
      </c>
      <c r="E324" s="3">
        <f t="shared" si="11"/>
        <v>11310</v>
      </c>
    </row>
    <row r="325" spans="1:5" x14ac:dyDescent="0.25">
      <c r="A325" s="18" t="s">
        <v>1918</v>
      </c>
      <c r="B325" s="13">
        <v>2866</v>
      </c>
      <c r="D325" t="str">
        <f t="shared" si="10"/>
        <v>Kvæfjord</v>
      </c>
      <c r="E325" s="3">
        <f t="shared" si="11"/>
        <v>2866</v>
      </c>
    </row>
    <row r="326" spans="1:5" x14ac:dyDescent="0.25">
      <c r="A326" s="18" t="s">
        <v>1919</v>
      </c>
      <c r="B326" s="13">
        <v>4206</v>
      </c>
      <c r="D326" t="str">
        <f t="shared" si="10"/>
        <v>Tjeldsund</v>
      </c>
      <c r="E326" s="3">
        <f t="shared" si="11"/>
        <v>4206</v>
      </c>
    </row>
    <row r="327" spans="1:5" x14ac:dyDescent="0.25">
      <c r="A327" s="18" t="s">
        <v>1920</v>
      </c>
      <c r="B327" s="13">
        <v>1279</v>
      </c>
      <c r="D327" t="str">
        <f t="shared" si="10"/>
        <v>Ibestad</v>
      </c>
      <c r="E327" s="3">
        <f t="shared" si="11"/>
        <v>1279</v>
      </c>
    </row>
    <row r="328" spans="1:5" x14ac:dyDescent="0.25">
      <c r="A328" s="18" t="s">
        <v>1921</v>
      </c>
      <c r="B328" s="13">
        <v>1079</v>
      </c>
      <c r="D328" t="str">
        <f t="shared" si="10"/>
        <v>Gratangen</v>
      </c>
      <c r="E328" s="3">
        <f t="shared" si="11"/>
        <v>1079</v>
      </c>
    </row>
    <row r="329" spans="1:5" x14ac:dyDescent="0.25">
      <c r="A329" s="18" t="s">
        <v>1922</v>
      </c>
      <c r="B329" s="13">
        <v>983</v>
      </c>
      <c r="D329" t="str">
        <f t="shared" si="10"/>
        <v>Loabák - Lavangen</v>
      </c>
      <c r="E329" s="3">
        <f t="shared" si="11"/>
        <v>983</v>
      </c>
    </row>
    <row r="330" spans="1:5" x14ac:dyDescent="0.25">
      <c r="A330" s="18" t="s">
        <v>1923</v>
      </c>
      <c r="B330" s="13">
        <v>3949</v>
      </c>
      <c r="D330" t="str">
        <f t="shared" si="10"/>
        <v>Bardu</v>
      </c>
      <c r="E330" s="3">
        <f t="shared" si="11"/>
        <v>3949</v>
      </c>
    </row>
    <row r="331" spans="1:5" x14ac:dyDescent="0.25">
      <c r="A331" s="18" t="s">
        <v>1924</v>
      </c>
      <c r="B331" s="13">
        <v>2048</v>
      </c>
      <c r="D331" t="str">
        <f t="shared" si="10"/>
        <v>Salangen</v>
      </c>
      <c r="E331" s="3">
        <f t="shared" si="11"/>
        <v>2048</v>
      </c>
    </row>
    <row r="332" spans="1:5" x14ac:dyDescent="0.25">
      <c r="A332" s="18" t="s">
        <v>1925</v>
      </c>
      <c r="B332" s="13">
        <v>6782</v>
      </c>
      <c r="D332" t="str">
        <f t="shared" si="10"/>
        <v>Målselv</v>
      </c>
      <c r="E332" s="3">
        <f t="shared" si="11"/>
        <v>6782</v>
      </c>
    </row>
    <row r="333" spans="1:5" x14ac:dyDescent="0.25">
      <c r="A333" s="18" t="s">
        <v>1926</v>
      </c>
      <c r="B333" s="13">
        <v>3428</v>
      </c>
      <c r="D333" t="str">
        <f t="shared" si="10"/>
        <v>Sørreisa</v>
      </c>
      <c r="E333" s="3">
        <f t="shared" si="11"/>
        <v>3428</v>
      </c>
    </row>
    <row r="334" spans="1:5" x14ac:dyDescent="0.25">
      <c r="A334" s="18" t="s">
        <v>1927</v>
      </c>
      <c r="B334" s="13">
        <v>1056</v>
      </c>
      <c r="D334" t="str">
        <f t="shared" si="10"/>
        <v>Dyrøy</v>
      </c>
      <c r="E334" s="3">
        <f t="shared" si="11"/>
        <v>1056</v>
      </c>
    </row>
    <row r="335" spans="1:5" x14ac:dyDescent="0.25">
      <c r="A335" s="18" t="s">
        <v>1928</v>
      </c>
      <c r="B335" s="13">
        <v>14851</v>
      </c>
      <c r="D335" t="str">
        <f t="shared" si="10"/>
        <v>Senja</v>
      </c>
      <c r="E335" s="3">
        <f t="shared" si="11"/>
        <v>14851</v>
      </c>
    </row>
    <row r="336" spans="1:5" x14ac:dyDescent="0.25">
      <c r="A336" s="18" t="s">
        <v>1929</v>
      </c>
      <c r="B336" s="13">
        <v>5517</v>
      </c>
      <c r="D336" t="str">
        <f t="shared" si="10"/>
        <v>Balsfjord</v>
      </c>
      <c r="E336" s="3">
        <f t="shared" si="11"/>
        <v>5517</v>
      </c>
    </row>
    <row r="337" spans="1:5" x14ac:dyDescent="0.25">
      <c r="A337" s="18" t="s">
        <v>1930</v>
      </c>
      <c r="B337" s="13">
        <v>2171</v>
      </c>
      <c r="D337" t="str">
        <f t="shared" si="10"/>
        <v>Karlsøy</v>
      </c>
      <c r="E337" s="3">
        <f t="shared" si="11"/>
        <v>2171</v>
      </c>
    </row>
    <row r="338" spans="1:5" x14ac:dyDescent="0.25">
      <c r="A338" s="18" t="s">
        <v>1931</v>
      </c>
      <c r="B338" s="13">
        <v>2714</v>
      </c>
      <c r="D338" t="str">
        <f t="shared" si="10"/>
        <v>Lyngen</v>
      </c>
      <c r="E338" s="3">
        <f t="shared" si="11"/>
        <v>2714</v>
      </c>
    </row>
    <row r="339" spans="1:5" x14ac:dyDescent="0.25">
      <c r="A339" s="18" t="s">
        <v>1932</v>
      </c>
      <c r="B339" s="13">
        <v>1836</v>
      </c>
      <c r="D339" t="str">
        <f t="shared" si="10"/>
        <v>Storfjord - Omasvuotna - Omasvuono</v>
      </c>
      <c r="E339" s="3">
        <f t="shared" si="11"/>
        <v>1836</v>
      </c>
    </row>
    <row r="340" spans="1:5" x14ac:dyDescent="0.25">
      <c r="A340" s="18" t="s">
        <v>1933</v>
      </c>
      <c r="B340" s="13">
        <v>2000</v>
      </c>
      <c r="D340" t="str">
        <f t="shared" si="10"/>
        <v>Gáivuotna - Kåfjord - Kaivuono</v>
      </c>
      <c r="E340" s="3">
        <f t="shared" si="11"/>
        <v>2000</v>
      </c>
    </row>
    <row r="341" spans="1:5" x14ac:dyDescent="0.25">
      <c r="A341" s="18" t="s">
        <v>1934</v>
      </c>
      <c r="B341" s="13">
        <v>2790</v>
      </c>
      <c r="D341" t="str">
        <f t="shared" si="10"/>
        <v>Skjervøy</v>
      </c>
      <c r="E341" s="3">
        <f t="shared" si="11"/>
        <v>2790</v>
      </c>
    </row>
    <row r="342" spans="1:5" x14ac:dyDescent="0.25">
      <c r="A342" s="18" t="s">
        <v>1935</v>
      </c>
      <c r="B342" s="13">
        <v>4772</v>
      </c>
      <c r="D342" t="str">
        <f t="shared" si="10"/>
        <v>Nordreisa</v>
      </c>
      <c r="E342" s="3">
        <f t="shared" si="11"/>
        <v>4772</v>
      </c>
    </row>
    <row r="343" spans="1:5" x14ac:dyDescent="0.25">
      <c r="A343" s="18" t="s">
        <v>1936</v>
      </c>
      <c r="B343" s="13">
        <v>1118</v>
      </c>
      <c r="D343" t="str">
        <f t="shared" si="10"/>
        <v>Kvænangen</v>
      </c>
      <c r="E343" s="3">
        <f t="shared" si="11"/>
        <v>1118</v>
      </c>
    </row>
    <row r="344" spans="1:5" x14ac:dyDescent="0.25">
      <c r="A344" s="18" t="s">
        <v>1937</v>
      </c>
      <c r="B344" s="13">
        <v>2847</v>
      </c>
      <c r="D344" t="str">
        <f t="shared" si="10"/>
        <v>Guovdageaidnu - Kautokeino</v>
      </c>
      <c r="E344" s="3">
        <f t="shared" si="11"/>
        <v>2847</v>
      </c>
    </row>
    <row r="345" spans="1:5" x14ac:dyDescent="0.25">
      <c r="A345" s="18" t="s">
        <v>1938</v>
      </c>
      <c r="B345" s="13">
        <v>862</v>
      </c>
      <c r="D345" t="str">
        <f t="shared" si="10"/>
        <v>Loppa</v>
      </c>
      <c r="E345" s="3">
        <f t="shared" si="11"/>
        <v>862</v>
      </c>
    </row>
    <row r="346" spans="1:5" x14ac:dyDescent="0.25">
      <c r="A346" s="18" t="s">
        <v>1939</v>
      </c>
      <c r="B346" s="13">
        <v>970</v>
      </c>
      <c r="D346" t="str">
        <f t="shared" si="10"/>
        <v>Hasvik</v>
      </c>
      <c r="E346" s="3">
        <f t="shared" si="11"/>
        <v>970</v>
      </c>
    </row>
    <row r="347" spans="1:5" x14ac:dyDescent="0.25">
      <c r="A347" s="18" t="s">
        <v>1940</v>
      </c>
      <c r="B347" s="13">
        <v>1119</v>
      </c>
      <c r="D347" t="str">
        <f t="shared" si="10"/>
        <v>Måsøy</v>
      </c>
      <c r="E347" s="3">
        <f t="shared" si="11"/>
        <v>1119</v>
      </c>
    </row>
    <row r="348" spans="1:5" x14ac:dyDescent="0.25">
      <c r="A348" s="18" t="s">
        <v>1941</v>
      </c>
      <c r="B348" s="13">
        <v>2932</v>
      </c>
      <c r="D348" t="str">
        <f t="shared" si="10"/>
        <v>Nordkapp</v>
      </c>
      <c r="E348" s="3">
        <f t="shared" si="11"/>
        <v>2932</v>
      </c>
    </row>
    <row r="349" spans="1:5" x14ac:dyDescent="0.25">
      <c r="A349" s="18" t="s">
        <v>1942</v>
      </c>
      <c r="B349" s="13">
        <v>3863</v>
      </c>
      <c r="D349" t="str">
        <f t="shared" si="10"/>
        <v>Porsanger - Porsángu - Porsanki </v>
      </c>
      <c r="E349" s="3">
        <f t="shared" si="11"/>
        <v>3863</v>
      </c>
    </row>
    <row r="350" spans="1:5" x14ac:dyDescent="0.25">
      <c r="A350" s="18" t="s">
        <v>1943</v>
      </c>
      <c r="B350" s="13">
        <v>2543</v>
      </c>
      <c r="D350" t="str">
        <f t="shared" si="10"/>
        <v>Kárásjohka - Karasjok</v>
      </c>
      <c r="E350" s="3">
        <f t="shared" si="11"/>
        <v>2543</v>
      </c>
    </row>
    <row r="351" spans="1:5" x14ac:dyDescent="0.25">
      <c r="A351" s="18" t="s">
        <v>1944</v>
      </c>
      <c r="B351" s="13">
        <v>1226</v>
      </c>
      <c r="D351" t="str">
        <f t="shared" si="10"/>
        <v>Lebesby</v>
      </c>
      <c r="E351" s="3">
        <f t="shared" si="11"/>
        <v>1226</v>
      </c>
    </row>
    <row r="352" spans="1:5" x14ac:dyDescent="0.25">
      <c r="A352" s="18" t="s">
        <v>1945</v>
      </c>
      <c r="B352" s="13">
        <v>1054</v>
      </c>
      <c r="D352" t="str">
        <f t="shared" si="10"/>
        <v>Gamvik</v>
      </c>
      <c r="E352" s="3">
        <f t="shared" si="11"/>
        <v>1054</v>
      </c>
    </row>
    <row r="353" spans="1:5" x14ac:dyDescent="0.25">
      <c r="A353" s="18" t="s">
        <v>1946</v>
      </c>
      <c r="B353" s="13">
        <v>908</v>
      </c>
      <c r="D353" t="str">
        <f t="shared" si="10"/>
        <v>Berlevåg</v>
      </c>
      <c r="E353" s="3">
        <f t="shared" si="11"/>
        <v>908</v>
      </c>
    </row>
    <row r="354" spans="1:5" x14ac:dyDescent="0.25">
      <c r="A354" s="18" t="s">
        <v>1947</v>
      </c>
      <c r="B354" s="13">
        <v>2804</v>
      </c>
      <c r="D354" t="str">
        <f t="shared" si="10"/>
        <v>Deatnu - Tana</v>
      </c>
      <c r="E354" s="3">
        <f t="shared" si="11"/>
        <v>2804</v>
      </c>
    </row>
    <row r="355" spans="1:5" x14ac:dyDescent="0.25">
      <c r="A355" s="18" t="s">
        <v>1948</v>
      </c>
      <c r="B355" s="13">
        <v>864</v>
      </c>
      <c r="D355" t="str">
        <f t="shared" si="10"/>
        <v>Unjárga - Nesseby</v>
      </c>
      <c r="E355" s="3">
        <f t="shared" si="11"/>
        <v>864</v>
      </c>
    </row>
    <row r="356" spans="1:5" x14ac:dyDescent="0.25">
      <c r="A356" s="18" t="s">
        <v>1949</v>
      </c>
      <c r="B356" s="13">
        <v>2117</v>
      </c>
      <c r="D356" t="str">
        <f t="shared" si="10"/>
        <v>Båtsfjord</v>
      </c>
      <c r="E356" s="3">
        <f t="shared" si="11"/>
        <v>2117</v>
      </c>
    </row>
    <row r="357" spans="1:5" x14ac:dyDescent="0.25">
      <c r="A357" s="18" t="s">
        <v>1950</v>
      </c>
      <c r="B357" s="13">
        <v>9850</v>
      </c>
      <c r="D357" t="str">
        <f t="shared" si="10"/>
        <v>Sør-Varanger</v>
      </c>
      <c r="E357" s="3">
        <f t="shared" si="11"/>
        <v>9850</v>
      </c>
    </row>
    <row r="358" spans="1:5" x14ac:dyDescent="0.25">
      <c r="A358" s="18" t="s">
        <v>1951</v>
      </c>
      <c r="B358" s="13">
        <v>0</v>
      </c>
      <c r="D358" t="str">
        <f>RIGHT(A358,LEN(A358)-8)</f>
        <v>Svalbard og Jan Mayen</v>
      </c>
      <c r="E358" s="3">
        <f t="shared" si="11"/>
        <v>0</v>
      </c>
    </row>
    <row r="359" spans="1:5" x14ac:dyDescent="0.25">
      <c r="A359" s="18"/>
      <c r="B359" s="13"/>
    </row>
    <row r="360" spans="1:5" x14ac:dyDescent="0.25">
      <c r="A360" s="18"/>
      <c r="B360" s="1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951F6-1866-4D3E-86EE-915056479FF0}">
  <dimension ref="A1:J272"/>
  <sheetViews>
    <sheetView workbookViewId="0">
      <selection activeCell="I2" sqref="I2"/>
    </sheetView>
  </sheetViews>
  <sheetFormatPr defaultRowHeight="15" x14ac:dyDescent="0.25"/>
  <cols>
    <col min="1" max="1" width="23.5703125" bestFit="1" customWidth="1"/>
    <col min="2" max="2" width="19.140625" bestFit="1" customWidth="1"/>
    <col min="3" max="3" width="11.28515625" bestFit="1" customWidth="1"/>
    <col min="4" max="4" width="15.42578125" style="3" bestFit="1" customWidth="1"/>
    <col min="5" max="5" width="10.5703125" bestFit="1" customWidth="1"/>
    <col min="7" max="7" width="18" bestFit="1" customWidth="1"/>
    <col min="8" max="8" width="19" bestFit="1" customWidth="1"/>
    <col min="9" max="9" width="29.28515625" bestFit="1" customWidth="1"/>
    <col min="10" max="10" width="19" bestFit="1" customWidth="1"/>
  </cols>
  <sheetData>
    <row r="1" spans="1:10" x14ac:dyDescent="0.25">
      <c r="A1" s="1" t="s">
        <v>1952</v>
      </c>
      <c r="B1" s="1" t="s">
        <v>1953</v>
      </c>
      <c r="C1" s="1" t="s">
        <v>1954</v>
      </c>
      <c r="D1" s="1" t="s">
        <v>1955</v>
      </c>
      <c r="E1" s="1" t="s">
        <v>1956</v>
      </c>
      <c r="G1" s="1" t="s">
        <v>375</v>
      </c>
      <c r="H1" s="1" t="s">
        <v>2</v>
      </c>
      <c r="I1" s="1" t="s">
        <v>1957</v>
      </c>
      <c r="J1" s="1" t="s">
        <v>1958</v>
      </c>
    </row>
    <row r="2" spans="1:10" x14ac:dyDescent="0.25">
      <c r="A2" t="s">
        <v>1959</v>
      </c>
      <c r="B2" s="3">
        <v>1393137504</v>
      </c>
      <c r="C2" s="10">
        <f>B2/18</f>
        <v>77396528</v>
      </c>
      <c r="D2" s="3">
        <v>3638363</v>
      </c>
      <c r="E2" s="10">
        <f>D2/18</f>
        <v>202131.27777777778</v>
      </c>
      <c r="G2" t="str">
        <f>LEFT(A2,4)</f>
        <v>3014</v>
      </c>
      <c r="H2" t="str">
        <f>RIGHT(A2,(LEN(A2)-5))</f>
        <v>INDRE ØSTFOLD</v>
      </c>
      <c r="I2" s="10">
        <f>E2</f>
        <v>202131.27777777778</v>
      </c>
      <c r="J2" t="str">
        <f>IFERROR(INDEX(Kommuneendringer!$H$2:$H$426,MATCH(H2,Kommuneendringer!$D$2:$D$426,0)),H2)</f>
        <v>INDRE ØSTFOLD</v>
      </c>
    </row>
    <row r="3" spans="1:10" x14ac:dyDescent="0.25">
      <c r="A3" t="s">
        <v>1960</v>
      </c>
      <c r="B3" s="3">
        <v>854555123</v>
      </c>
      <c r="C3" s="10">
        <f t="shared" ref="C3:C66" si="0">B3/18</f>
        <v>47475284.611111112</v>
      </c>
      <c r="D3" s="3">
        <v>2270939</v>
      </c>
      <c r="E3" s="10">
        <f>D3/18</f>
        <v>126163.27777777778</v>
      </c>
      <c r="G3" t="str">
        <f t="shared" ref="G3:G66" si="1">LEFT(A3,4)</f>
        <v>3034</v>
      </c>
      <c r="H3" t="str">
        <f t="shared" ref="H3:H66" si="2">RIGHT(A3,(LEN(A3)-5))</f>
        <v>NES</v>
      </c>
      <c r="I3" s="10">
        <f t="shared" ref="I3:I66" si="3">E3</f>
        <v>126163.27777777778</v>
      </c>
      <c r="J3" t="str">
        <f>IFERROR(INDEX(Kommuneendringer!$H$2:$H$426,MATCH(H3,Kommuneendringer!$D$2:$D$426,0)),H3)</f>
        <v>NES</v>
      </c>
    </row>
    <row r="4" spans="1:10" x14ac:dyDescent="0.25">
      <c r="A4" t="s">
        <v>1961</v>
      </c>
      <c r="B4" s="3">
        <v>742255793</v>
      </c>
      <c r="C4" s="10">
        <f t="shared" si="0"/>
        <v>41236432.944444448</v>
      </c>
      <c r="D4" s="3">
        <v>1809528</v>
      </c>
      <c r="E4" s="10">
        <f t="shared" ref="E4:E66" si="4">D4/18</f>
        <v>100529.33333333333</v>
      </c>
      <c r="G4" t="str">
        <f t="shared" si="1"/>
        <v>3016</v>
      </c>
      <c r="H4" t="str">
        <f t="shared" si="2"/>
        <v>RAKKESTAD</v>
      </c>
      <c r="I4" s="10">
        <f t="shared" si="3"/>
        <v>100529.33333333333</v>
      </c>
      <c r="J4" t="str">
        <f>IFERROR(INDEX(Kommuneendringer!$H$2:$H$426,MATCH(H4,Kommuneendringer!$D$2:$D$426,0)),H4)</f>
        <v>RAKKESTAD</v>
      </c>
    </row>
    <row r="5" spans="1:10" x14ac:dyDescent="0.25">
      <c r="A5" t="s">
        <v>1962</v>
      </c>
      <c r="B5" s="3">
        <v>721239978</v>
      </c>
      <c r="C5" s="10">
        <f t="shared" si="0"/>
        <v>40068887.666666664</v>
      </c>
      <c r="D5" s="3">
        <v>1781277</v>
      </c>
      <c r="E5" s="10">
        <f t="shared" si="4"/>
        <v>98959.833333333328</v>
      </c>
      <c r="G5" t="str">
        <f t="shared" si="1"/>
        <v>3411</v>
      </c>
      <c r="H5" t="str">
        <f t="shared" si="2"/>
        <v>RINGSAKER</v>
      </c>
      <c r="I5" s="10">
        <f t="shared" si="3"/>
        <v>98959.833333333328</v>
      </c>
      <c r="J5" t="str">
        <f>IFERROR(INDEX(Kommuneendringer!$H$2:$H$426,MATCH(H5,Kommuneendringer!$D$2:$D$426,0)),H5)</f>
        <v>RINGSAKER</v>
      </c>
    </row>
    <row r="6" spans="1:10" x14ac:dyDescent="0.25">
      <c r="A6" t="s">
        <v>1963</v>
      </c>
      <c r="B6" s="3">
        <v>668466273</v>
      </c>
      <c r="C6" s="10">
        <f t="shared" si="0"/>
        <v>37137015.166666664</v>
      </c>
      <c r="D6" s="3">
        <v>1826830</v>
      </c>
      <c r="E6" s="10">
        <f t="shared" si="4"/>
        <v>101490.55555555556</v>
      </c>
      <c r="G6" t="str">
        <f t="shared" si="1"/>
        <v>3030</v>
      </c>
      <c r="H6" t="str">
        <f t="shared" si="2"/>
        <v>LILLESTRØM</v>
      </c>
      <c r="I6" s="10">
        <f t="shared" si="3"/>
        <v>101490.55555555556</v>
      </c>
      <c r="J6" t="str">
        <f>IFERROR(INDEX(Kommuneendringer!$H$2:$H$426,MATCH(H6,Kommuneendringer!$D$2:$D$426,0)),H6)</f>
        <v>LILLESTRØM</v>
      </c>
    </row>
    <row r="7" spans="1:10" x14ac:dyDescent="0.25">
      <c r="A7" t="s">
        <v>1964</v>
      </c>
      <c r="B7" s="3">
        <v>605300364</v>
      </c>
      <c r="C7" s="10">
        <f t="shared" si="0"/>
        <v>33627798</v>
      </c>
      <c r="D7" s="3">
        <v>1496981</v>
      </c>
      <c r="E7" s="10">
        <f t="shared" si="4"/>
        <v>83165.611111111109</v>
      </c>
      <c r="G7" t="str">
        <f t="shared" si="1"/>
        <v>3803</v>
      </c>
      <c r="H7" t="str">
        <f t="shared" si="2"/>
        <v>TØNSBERG</v>
      </c>
      <c r="I7" s="10">
        <f t="shared" si="3"/>
        <v>83165.611111111109</v>
      </c>
      <c r="J7" t="str">
        <f>IFERROR(INDEX(Kommuneendringer!$H$2:$H$426,MATCH(H7,Kommuneendringer!$D$2:$D$426,0)),H7)</f>
        <v>TØNSBERG</v>
      </c>
    </row>
    <row r="8" spans="1:10" x14ac:dyDescent="0.25">
      <c r="A8" t="s">
        <v>1965</v>
      </c>
      <c r="B8" s="3">
        <v>599144465</v>
      </c>
      <c r="C8" s="10">
        <f t="shared" si="0"/>
        <v>33285803.611111112</v>
      </c>
      <c r="D8" s="3">
        <v>1318135</v>
      </c>
      <c r="E8" s="10">
        <f t="shared" si="4"/>
        <v>73229.722222222219</v>
      </c>
      <c r="G8" t="str">
        <f t="shared" si="1"/>
        <v>3413</v>
      </c>
      <c r="H8" t="str">
        <f t="shared" si="2"/>
        <v>STANGE</v>
      </c>
      <c r="I8" s="10">
        <f t="shared" si="3"/>
        <v>73229.722222222219</v>
      </c>
      <c r="J8" t="str">
        <f>IFERROR(INDEX(Kommuneendringer!$H$2:$H$426,MATCH(H8,Kommuneendringer!$D$2:$D$426,0)),H8)</f>
        <v>STANGE</v>
      </c>
    </row>
    <row r="9" spans="1:10" x14ac:dyDescent="0.25">
      <c r="A9" t="s">
        <v>1966</v>
      </c>
      <c r="B9" s="3">
        <v>565211600</v>
      </c>
      <c r="C9" s="10">
        <f t="shared" si="0"/>
        <v>31400644.444444444</v>
      </c>
      <c r="D9" s="3">
        <v>1498293</v>
      </c>
      <c r="E9" s="10">
        <f t="shared" si="4"/>
        <v>83238.5</v>
      </c>
      <c r="G9" t="str">
        <f t="shared" si="1"/>
        <v>3418</v>
      </c>
      <c r="H9" t="str">
        <f t="shared" si="2"/>
        <v>ÅSNES</v>
      </c>
      <c r="I9" s="10">
        <f t="shared" si="3"/>
        <v>83238.5</v>
      </c>
      <c r="J9" t="str">
        <f>IFERROR(INDEX(Kommuneendringer!$H$2:$H$426,MATCH(H9,Kommuneendringer!$D$2:$D$426,0)),H9)</f>
        <v>ÅSNES</v>
      </c>
    </row>
    <row r="10" spans="1:10" x14ac:dyDescent="0.25">
      <c r="A10" t="s">
        <v>1967</v>
      </c>
      <c r="B10" s="3">
        <v>541855904</v>
      </c>
      <c r="C10" s="10">
        <f t="shared" si="0"/>
        <v>30103105.777777776</v>
      </c>
      <c r="D10" s="3">
        <v>1652761</v>
      </c>
      <c r="E10" s="10">
        <f t="shared" si="4"/>
        <v>91820.055555555562</v>
      </c>
      <c r="G10" t="str">
        <f t="shared" si="1"/>
        <v>3026</v>
      </c>
      <c r="H10" t="str">
        <f t="shared" si="2"/>
        <v>AURSKOG-HØLAND</v>
      </c>
      <c r="I10" s="10">
        <f t="shared" si="3"/>
        <v>91820.055555555562</v>
      </c>
      <c r="J10" t="str">
        <f>IFERROR(INDEX(Kommuneendringer!$H$2:$H$426,MATCH(H10,Kommuneendringer!$D$2:$D$426,0)),H10)</f>
        <v>AURSKOG-HØLAND</v>
      </c>
    </row>
    <row r="11" spans="1:10" x14ac:dyDescent="0.25">
      <c r="A11" t="s">
        <v>1968</v>
      </c>
      <c r="B11" s="3">
        <v>517936731</v>
      </c>
      <c r="C11" s="10">
        <f t="shared" si="0"/>
        <v>28774262.833333332</v>
      </c>
      <c r="D11" s="3">
        <v>1438283</v>
      </c>
      <c r="E11" s="10">
        <f t="shared" si="4"/>
        <v>79904.611111111109</v>
      </c>
      <c r="G11" t="str">
        <f t="shared" si="1"/>
        <v>3033</v>
      </c>
      <c r="H11" t="str">
        <f t="shared" si="2"/>
        <v>ULLENSAKER</v>
      </c>
      <c r="I11" s="10">
        <f t="shared" si="3"/>
        <v>79904.611111111109</v>
      </c>
      <c r="J11" t="str">
        <f>IFERROR(INDEX(Kommuneendringer!$H$2:$H$426,MATCH(H11,Kommuneendringer!$D$2:$D$426,0)),H11)</f>
        <v>ULLENSAKER</v>
      </c>
    </row>
    <row r="12" spans="1:10" x14ac:dyDescent="0.25">
      <c r="A12" t="s">
        <v>1969</v>
      </c>
      <c r="B12" s="3">
        <v>481877059</v>
      </c>
      <c r="C12" s="10">
        <f t="shared" si="0"/>
        <v>26770947.722222224</v>
      </c>
      <c r="D12" s="3">
        <v>1336071</v>
      </c>
      <c r="E12" s="10">
        <f t="shared" si="4"/>
        <v>74226.166666666672</v>
      </c>
      <c r="G12" t="str">
        <f t="shared" si="1"/>
        <v>3804</v>
      </c>
      <c r="H12" t="str">
        <f t="shared" si="2"/>
        <v>SANDEFJORD</v>
      </c>
      <c r="I12" s="10">
        <f t="shared" si="3"/>
        <v>74226.166666666672</v>
      </c>
      <c r="J12" t="str">
        <f>IFERROR(INDEX(Kommuneendringer!$H$2:$H$426,MATCH(H12,Kommuneendringer!$D$2:$D$426,0)),H12)</f>
        <v>SANDEFJORD</v>
      </c>
    </row>
    <row r="13" spans="1:10" x14ac:dyDescent="0.25">
      <c r="A13" t="s">
        <v>1970</v>
      </c>
      <c r="B13" s="3">
        <v>476144615</v>
      </c>
      <c r="C13" s="10">
        <f t="shared" si="0"/>
        <v>26452478.611111112</v>
      </c>
      <c r="D13" s="3">
        <v>1512469</v>
      </c>
      <c r="E13" s="10">
        <f t="shared" si="4"/>
        <v>84026.055555555562</v>
      </c>
      <c r="G13" t="str">
        <f t="shared" si="1"/>
        <v>5006</v>
      </c>
      <c r="H13" t="str">
        <f t="shared" si="2"/>
        <v>STEINKJER</v>
      </c>
      <c r="I13" s="10">
        <f t="shared" si="3"/>
        <v>84026.055555555562</v>
      </c>
      <c r="J13" t="str">
        <f>IFERROR(INDEX(Kommuneendringer!$H$2:$H$426,MATCH(H13,Kommuneendringer!$D$2:$D$426,0)),H13)</f>
        <v>STEINKJER</v>
      </c>
    </row>
    <row r="14" spans="1:10" x14ac:dyDescent="0.25">
      <c r="A14" t="s">
        <v>1971</v>
      </c>
      <c r="B14" s="3">
        <v>460378024</v>
      </c>
      <c r="C14" s="10">
        <f t="shared" si="0"/>
        <v>25576556.888888888</v>
      </c>
      <c r="D14" s="3">
        <v>1247493</v>
      </c>
      <c r="E14" s="10">
        <f t="shared" si="4"/>
        <v>69305.166666666672</v>
      </c>
      <c r="G14" t="str">
        <f t="shared" si="1"/>
        <v>3442</v>
      </c>
      <c r="H14" t="str">
        <f t="shared" si="2"/>
        <v>ØSTRE TOTEN</v>
      </c>
      <c r="I14" s="10">
        <f t="shared" si="3"/>
        <v>69305.166666666672</v>
      </c>
      <c r="J14" t="str">
        <f>IFERROR(INDEX(Kommuneendringer!$H$2:$H$426,MATCH(H14,Kommuneendringer!$D$2:$D$426,0)),H14)</f>
        <v>ØSTRE TOTEN</v>
      </c>
    </row>
    <row r="15" spans="1:10" x14ac:dyDescent="0.25">
      <c r="A15" t="s">
        <v>1972</v>
      </c>
      <c r="B15" s="3">
        <v>449205272</v>
      </c>
      <c r="C15" s="10">
        <f t="shared" si="0"/>
        <v>24955848.444444444</v>
      </c>
      <c r="D15" s="3">
        <v>1284418</v>
      </c>
      <c r="E15" s="10">
        <f t="shared" si="4"/>
        <v>71356.555555555562</v>
      </c>
      <c r="G15" t="str">
        <f t="shared" si="1"/>
        <v>5037</v>
      </c>
      <c r="H15" t="str">
        <f t="shared" si="2"/>
        <v>LEVANGER</v>
      </c>
      <c r="I15" s="10">
        <f t="shared" si="3"/>
        <v>71356.555555555562</v>
      </c>
      <c r="J15" t="str">
        <f>IFERROR(INDEX(Kommuneendringer!$H$2:$H$426,MATCH(H15,Kommuneendringer!$D$2:$D$426,0)),H15)</f>
        <v>LEVANGER</v>
      </c>
    </row>
    <row r="16" spans="1:10" x14ac:dyDescent="0.25">
      <c r="A16" t="s">
        <v>1973</v>
      </c>
      <c r="B16" s="3">
        <v>435827588</v>
      </c>
      <c r="C16" s="10">
        <f t="shared" si="0"/>
        <v>24212643.777777776</v>
      </c>
      <c r="D16" s="3">
        <v>1107601</v>
      </c>
      <c r="E16" s="10">
        <f t="shared" si="4"/>
        <v>61533.388888888891</v>
      </c>
      <c r="G16" t="str">
        <f t="shared" si="1"/>
        <v>3003</v>
      </c>
      <c r="H16" t="str">
        <f t="shared" si="2"/>
        <v>SARPSBORG</v>
      </c>
      <c r="I16" s="10">
        <f t="shared" si="3"/>
        <v>61533.388888888891</v>
      </c>
      <c r="J16" t="str">
        <f>IFERROR(INDEX(Kommuneendringer!$H$2:$H$426,MATCH(H16,Kommuneendringer!$D$2:$D$426,0)),H16)</f>
        <v>SARPSBORG</v>
      </c>
    </row>
    <row r="17" spans="1:10" x14ac:dyDescent="0.25">
      <c r="A17" t="s">
        <v>1974</v>
      </c>
      <c r="B17" s="3">
        <v>430724206</v>
      </c>
      <c r="C17" s="10">
        <f t="shared" si="0"/>
        <v>23929122.555555556</v>
      </c>
      <c r="D17" s="3">
        <v>1069822</v>
      </c>
      <c r="E17" s="10">
        <f t="shared" si="4"/>
        <v>59434.555555555555</v>
      </c>
      <c r="G17" t="str">
        <f t="shared" si="1"/>
        <v>3004</v>
      </c>
      <c r="H17" t="str">
        <f t="shared" si="2"/>
        <v>FREDRIKSTAD</v>
      </c>
      <c r="I17" s="10">
        <f t="shared" si="3"/>
        <v>59434.555555555555</v>
      </c>
      <c r="J17" t="str">
        <f>IFERROR(INDEX(Kommuneendringer!$H$2:$H$426,MATCH(H17,Kommuneendringer!$D$2:$D$426,0)),H17)</f>
        <v>FREDRIKSTAD</v>
      </c>
    </row>
    <row r="18" spans="1:10" x14ac:dyDescent="0.25">
      <c r="A18" t="s">
        <v>1975</v>
      </c>
      <c r="B18" s="3">
        <v>401997378</v>
      </c>
      <c r="C18" s="10">
        <f t="shared" si="0"/>
        <v>22333187.666666668</v>
      </c>
      <c r="D18" s="3">
        <v>1157036</v>
      </c>
      <c r="E18" s="10">
        <f t="shared" si="4"/>
        <v>64279.777777777781</v>
      </c>
      <c r="G18" t="str">
        <f t="shared" si="1"/>
        <v>3805</v>
      </c>
      <c r="H18" t="str">
        <f t="shared" si="2"/>
        <v>LARVIK</v>
      </c>
      <c r="I18" s="10">
        <f t="shared" si="3"/>
        <v>64279.777777777781</v>
      </c>
      <c r="J18" t="str">
        <f>IFERROR(INDEX(Kommuneendringer!$H$2:$H$426,MATCH(H18,Kommuneendringer!$D$2:$D$426,0)),H18)</f>
        <v>LARVIK</v>
      </c>
    </row>
    <row r="19" spans="1:10" x14ac:dyDescent="0.25">
      <c r="A19" t="s">
        <v>1976</v>
      </c>
      <c r="B19" s="3">
        <v>375994807</v>
      </c>
      <c r="C19" s="10">
        <f t="shared" si="0"/>
        <v>20888600.388888888</v>
      </c>
      <c r="D19" s="3">
        <v>942836</v>
      </c>
      <c r="E19" s="10">
        <f t="shared" si="4"/>
        <v>52379.777777777781</v>
      </c>
      <c r="G19" t="str">
        <f t="shared" si="1"/>
        <v>3001</v>
      </c>
      <c r="H19" t="str">
        <f t="shared" si="2"/>
        <v>HALDEN</v>
      </c>
      <c r="I19" s="10">
        <f t="shared" si="3"/>
        <v>52379.777777777781</v>
      </c>
      <c r="J19" t="str">
        <f>IFERROR(INDEX(Kommuneendringer!$H$2:$H$426,MATCH(H19,Kommuneendringer!$D$2:$D$426,0)),H19)</f>
        <v>HALDEN</v>
      </c>
    </row>
    <row r="20" spans="1:10" x14ac:dyDescent="0.25">
      <c r="A20" t="s">
        <v>1977</v>
      </c>
      <c r="B20" s="3">
        <v>364183754</v>
      </c>
      <c r="C20" s="10">
        <f t="shared" si="0"/>
        <v>20232430.777777776</v>
      </c>
      <c r="D20" s="3">
        <v>1015693</v>
      </c>
      <c r="E20" s="10">
        <f t="shared" si="4"/>
        <v>56427.388888888891</v>
      </c>
      <c r="G20" t="str">
        <f t="shared" si="1"/>
        <v>3415</v>
      </c>
      <c r="H20" t="str">
        <f t="shared" si="2"/>
        <v>SØR-ODAL</v>
      </c>
      <c r="I20" s="10">
        <f t="shared" si="3"/>
        <v>56427.388888888891</v>
      </c>
      <c r="J20" t="str">
        <f>IFERROR(INDEX(Kommuneendringer!$H$2:$H$426,MATCH(H20,Kommuneendringer!$D$2:$D$426,0)),H20)</f>
        <v>SØR-ODAL</v>
      </c>
    </row>
    <row r="21" spans="1:10" x14ac:dyDescent="0.25">
      <c r="A21" t="s">
        <v>1978</v>
      </c>
      <c r="B21" s="3">
        <v>354245763</v>
      </c>
      <c r="C21" s="10">
        <f t="shared" si="0"/>
        <v>19680320.166666668</v>
      </c>
      <c r="D21" s="3">
        <v>1033404</v>
      </c>
      <c r="E21" s="10">
        <f t="shared" si="4"/>
        <v>57411.333333333336</v>
      </c>
      <c r="G21" t="str">
        <f t="shared" si="1"/>
        <v>3007</v>
      </c>
      <c r="H21" t="str">
        <f t="shared" si="2"/>
        <v>RINGERIKE</v>
      </c>
      <c r="I21" s="10">
        <f t="shared" si="3"/>
        <v>57411.333333333336</v>
      </c>
      <c r="J21" t="str">
        <f>IFERROR(INDEX(Kommuneendringer!$H$2:$H$426,MATCH(H21,Kommuneendringer!$D$2:$D$426,0)),H21)</f>
        <v>RINGERIKE</v>
      </c>
    </row>
    <row r="22" spans="1:10" x14ac:dyDescent="0.25">
      <c r="A22" t="s">
        <v>1979</v>
      </c>
      <c r="B22" s="3">
        <v>353180489</v>
      </c>
      <c r="C22" s="10">
        <f t="shared" si="0"/>
        <v>19621138.277777776</v>
      </c>
      <c r="D22" s="3">
        <v>963449</v>
      </c>
      <c r="E22" s="10">
        <f t="shared" si="4"/>
        <v>53524.944444444445</v>
      </c>
      <c r="G22" t="str">
        <f t="shared" si="1"/>
        <v>3417</v>
      </c>
      <c r="H22" t="str">
        <f t="shared" si="2"/>
        <v>GRUE</v>
      </c>
      <c r="I22" s="10">
        <f t="shared" si="3"/>
        <v>53524.944444444445</v>
      </c>
      <c r="J22" t="str">
        <f>IFERROR(INDEX(Kommuneendringer!$H$2:$H$426,MATCH(H22,Kommuneendringer!$D$2:$D$426,0)),H22)</f>
        <v>GRUE</v>
      </c>
    </row>
    <row r="23" spans="1:10" x14ac:dyDescent="0.25">
      <c r="A23" t="s">
        <v>1980</v>
      </c>
      <c r="B23" s="3">
        <v>302085317</v>
      </c>
      <c r="C23" s="10">
        <f t="shared" si="0"/>
        <v>16782517.611111112</v>
      </c>
      <c r="D23" s="3">
        <v>903952</v>
      </c>
      <c r="E23" s="10">
        <f t="shared" si="4"/>
        <v>50219.555555555555</v>
      </c>
      <c r="G23" t="str">
        <f t="shared" si="1"/>
        <v>5035</v>
      </c>
      <c r="H23" t="str">
        <f t="shared" si="2"/>
        <v>STJØRDAL</v>
      </c>
      <c r="I23" s="10">
        <f t="shared" si="3"/>
        <v>50219.555555555555</v>
      </c>
      <c r="J23" t="str">
        <f>IFERROR(INDEX(Kommuneendringer!$H$2:$H$426,MATCH(H23,Kommuneendringer!$D$2:$D$426,0)),H23)</f>
        <v>STJØRDAL</v>
      </c>
    </row>
    <row r="24" spans="1:10" x14ac:dyDescent="0.25">
      <c r="A24" t="s">
        <v>1981</v>
      </c>
      <c r="B24" s="3">
        <v>296174769</v>
      </c>
      <c r="C24" s="10">
        <f t="shared" si="0"/>
        <v>16454153.833333334</v>
      </c>
      <c r="D24" s="3">
        <v>701357</v>
      </c>
      <c r="E24" s="10">
        <f t="shared" si="4"/>
        <v>38964.277777777781</v>
      </c>
      <c r="G24" t="str">
        <f t="shared" si="1"/>
        <v>3403</v>
      </c>
      <c r="H24" t="str">
        <f t="shared" si="2"/>
        <v>HAMAR</v>
      </c>
      <c r="I24" s="10">
        <f t="shared" si="3"/>
        <v>38964.277777777781</v>
      </c>
      <c r="J24" t="str">
        <f>IFERROR(INDEX(Kommuneendringer!$H$2:$H$426,MATCH(H24,Kommuneendringer!$D$2:$D$426,0)),H24)</f>
        <v>HAMAR</v>
      </c>
    </row>
    <row r="25" spans="1:10" x14ac:dyDescent="0.25">
      <c r="A25" t="s">
        <v>1982</v>
      </c>
      <c r="B25" s="3">
        <v>295887141</v>
      </c>
      <c r="C25" s="10">
        <f t="shared" si="0"/>
        <v>16438174.5</v>
      </c>
      <c r="D25" s="3">
        <v>835674</v>
      </c>
      <c r="E25" s="10">
        <f t="shared" si="4"/>
        <v>46426.333333333336</v>
      </c>
      <c r="G25" t="str">
        <f t="shared" si="1"/>
        <v>3802</v>
      </c>
      <c r="H25" t="str">
        <f t="shared" si="2"/>
        <v>HOLMESTRAND</v>
      </c>
      <c r="I25" s="10">
        <f t="shared" si="3"/>
        <v>46426.333333333336</v>
      </c>
      <c r="J25" t="str">
        <f>IFERROR(INDEX(Kommuneendringer!$H$2:$H$426,MATCH(H25,Kommuneendringer!$D$2:$D$426,0)),H25)</f>
        <v>HOLMESTRAND</v>
      </c>
    </row>
    <row r="26" spans="1:10" x14ac:dyDescent="0.25">
      <c r="A26" t="s">
        <v>1983</v>
      </c>
      <c r="B26" s="3">
        <v>290885600</v>
      </c>
      <c r="C26" s="10">
        <f t="shared" si="0"/>
        <v>16160311.111111112</v>
      </c>
      <c r="D26" s="3">
        <v>858840</v>
      </c>
      <c r="E26" s="10">
        <f t="shared" si="4"/>
        <v>47713.333333333336</v>
      </c>
      <c r="G26" t="str">
        <f t="shared" si="1"/>
        <v>5001</v>
      </c>
      <c r="H26" t="str">
        <f t="shared" si="2"/>
        <v>TRONDHEIM</v>
      </c>
      <c r="I26" s="10">
        <f t="shared" si="3"/>
        <v>47713.333333333336</v>
      </c>
      <c r="J26" t="str">
        <f>IFERROR(INDEX(Kommuneendringer!$H$2:$H$426,MATCH(H26,Kommuneendringer!$D$2:$D$426,0)),H26)</f>
        <v>TRONDHEIM</v>
      </c>
    </row>
    <row r="27" spans="1:10" x14ac:dyDescent="0.25">
      <c r="A27" t="s">
        <v>1984</v>
      </c>
      <c r="B27" s="3">
        <v>289521897</v>
      </c>
      <c r="C27" s="10">
        <f t="shared" si="0"/>
        <v>16084549.833333334</v>
      </c>
      <c r="D27" s="3">
        <v>644380</v>
      </c>
      <c r="E27" s="10">
        <f t="shared" si="4"/>
        <v>35798.888888888891</v>
      </c>
      <c r="G27" t="str">
        <f t="shared" si="1"/>
        <v>3021</v>
      </c>
      <c r="H27" t="str">
        <f t="shared" si="2"/>
        <v>ÅS</v>
      </c>
      <c r="I27" s="10">
        <f t="shared" si="3"/>
        <v>35798.888888888891</v>
      </c>
      <c r="J27" t="str">
        <f>IFERROR(INDEX(Kommuneendringer!$H$2:$H$426,MATCH(H27,Kommuneendringer!$D$2:$D$426,0)),H27)</f>
        <v>ÅS</v>
      </c>
    </row>
    <row r="28" spans="1:10" x14ac:dyDescent="0.25">
      <c r="A28" t="s">
        <v>1985</v>
      </c>
      <c r="B28" s="3">
        <v>265631319</v>
      </c>
      <c r="C28" s="10">
        <f t="shared" si="0"/>
        <v>14757295.5</v>
      </c>
      <c r="D28" s="3">
        <v>741865</v>
      </c>
      <c r="E28" s="10">
        <f t="shared" si="4"/>
        <v>41214.722222222219</v>
      </c>
      <c r="G28" t="str">
        <f t="shared" si="1"/>
        <v>3419</v>
      </c>
      <c r="H28" t="str">
        <f t="shared" si="2"/>
        <v>VÅLER (INNLANDET)</v>
      </c>
      <c r="I28" s="10">
        <f t="shared" si="3"/>
        <v>41214.722222222219</v>
      </c>
      <c r="J28" t="str">
        <f>IFERROR(INDEX(Kommuneendringer!$H$2:$H$426,MATCH(H28,Kommuneendringer!$D$2:$D$426,0)),H28)</f>
        <v>VÅLER (INNLANDET)</v>
      </c>
    </row>
    <row r="29" spans="1:10" x14ac:dyDescent="0.25">
      <c r="A29" t="s">
        <v>1986</v>
      </c>
      <c r="B29" s="3">
        <v>262537211</v>
      </c>
      <c r="C29" s="10">
        <f t="shared" si="0"/>
        <v>14585400.611111112</v>
      </c>
      <c r="D29" s="3">
        <v>622179</v>
      </c>
      <c r="E29" s="10">
        <f t="shared" si="4"/>
        <v>34565.5</v>
      </c>
      <c r="G29" t="str">
        <f t="shared" si="1"/>
        <v>3020</v>
      </c>
      <c r="H29" t="str">
        <f t="shared" si="2"/>
        <v>NORDRE FOLLO</v>
      </c>
      <c r="I29" s="10">
        <f t="shared" si="3"/>
        <v>34565.5</v>
      </c>
      <c r="J29" t="str">
        <f>IFERROR(INDEX(Kommuneendringer!$H$2:$H$426,MATCH(H29,Kommuneendringer!$D$2:$D$426,0)),H29)</f>
        <v>NORDRE FOLLO</v>
      </c>
    </row>
    <row r="30" spans="1:10" x14ac:dyDescent="0.25">
      <c r="A30" t="s">
        <v>1987</v>
      </c>
      <c r="B30" s="3">
        <v>260184429</v>
      </c>
      <c r="C30" s="10">
        <f t="shared" si="0"/>
        <v>14454690.5</v>
      </c>
      <c r="D30" s="3">
        <v>759448</v>
      </c>
      <c r="E30" s="10">
        <f t="shared" si="4"/>
        <v>42191.555555555555</v>
      </c>
      <c r="G30" t="str">
        <f t="shared" si="1"/>
        <v>3446</v>
      </c>
      <c r="H30" t="str">
        <f t="shared" si="2"/>
        <v>GRAN</v>
      </c>
      <c r="I30" s="10">
        <f t="shared" si="3"/>
        <v>42191.555555555555</v>
      </c>
      <c r="J30" t="str">
        <f>IFERROR(INDEX(Kommuneendringer!$H$2:$H$426,MATCH(H30,Kommuneendringer!$D$2:$D$426,0)),H30)</f>
        <v>GRAN</v>
      </c>
    </row>
    <row r="31" spans="1:10" x14ac:dyDescent="0.25">
      <c r="A31" t="s">
        <v>1988</v>
      </c>
      <c r="B31" s="3">
        <v>254395704</v>
      </c>
      <c r="C31" s="10">
        <f t="shared" si="0"/>
        <v>14133094.666666666</v>
      </c>
      <c r="D31" s="3">
        <v>760756</v>
      </c>
      <c r="E31" s="10">
        <f t="shared" si="4"/>
        <v>42264.222222222219</v>
      </c>
      <c r="G31" t="str">
        <f t="shared" si="1"/>
        <v>5038</v>
      </c>
      <c r="H31" t="str">
        <f t="shared" si="2"/>
        <v>VERDAL</v>
      </c>
      <c r="I31" s="10">
        <f t="shared" si="3"/>
        <v>42264.222222222219</v>
      </c>
      <c r="J31" t="str">
        <f>IFERROR(INDEX(Kommuneendringer!$H$2:$H$426,MATCH(H31,Kommuneendringer!$D$2:$D$426,0)),H31)</f>
        <v>VERDAL</v>
      </c>
    </row>
    <row r="32" spans="1:10" x14ac:dyDescent="0.25">
      <c r="A32" t="s">
        <v>1989</v>
      </c>
      <c r="B32" s="3">
        <v>245504709</v>
      </c>
      <c r="C32" s="10">
        <f t="shared" si="0"/>
        <v>13639150.5</v>
      </c>
      <c r="D32" s="3">
        <v>645146</v>
      </c>
      <c r="E32" s="10">
        <f t="shared" si="4"/>
        <v>35841.444444444445</v>
      </c>
      <c r="G32" t="str">
        <f t="shared" si="1"/>
        <v>3019</v>
      </c>
      <c r="H32" t="str">
        <f t="shared" si="2"/>
        <v>VESTBY</v>
      </c>
      <c r="I32" s="10">
        <f t="shared" si="3"/>
        <v>35841.444444444445</v>
      </c>
      <c r="J32" t="str">
        <f>IFERROR(INDEX(Kommuneendringer!$H$2:$H$426,MATCH(H32,Kommuneendringer!$D$2:$D$426,0)),H32)</f>
        <v>VESTBY</v>
      </c>
    </row>
    <row r="33" spans="1:10" x14ac:dyDescent="0.25">
      <c r="A33" t="s">
        <v>1990</v>
      </c>
      <c r="B33" s="3">
        <v>234458648</v>
      </c>
      <c r="C33" s="10">
        <f t="shared" si="0"/>
        <v>13025480.444444444</v>
      </c>
      <c r="D33" s="3">
        <v>538336</v>
      </c>
      <c r="E33" s="10">
        <f t="shared" si="4"/>
        <v>29907.555555555555</v>
      </c>
      <c r="G33" t="str">
        <f t="shared" si="1"/>
        <v>3017</v>
      </c>
      <c r="H33" t="str">
        <f t="shared" si="2"/>
        <v>RÅDE</v>
      </c>
      <c r="I33" s="10">
        <f t="shared" si="3"/>
        <v>29907.555555555555</v>
      </c>
      <c r="J33" t="str">
        <f>IFERROR(INDEX(Kommuneendringer!$H$2:$H$426,MATCH(H33,Kommuneendringer!$D$2:$D$426,0)),H33)</f>
        <v>RÅDE</v>
      </c>
    </row>
    <row r="34" spans="1:10" x14ac:dyDescent="0.25">
      <c r="A34" t="s">
        <v>1991</v>
      </c>
      <c r="B34" s="3">
        <v>228283521</v>
      </c>
      <c r="C34" s="10">
        <f t="shared" si="0"/>
        <v>12682417.833333334</v>
      </c>
      <c r="D34" s="3">
        <v>693205</v>
      </c>
      <c r="E34" s="10">
        <f t="shared" si="4"/>
        <v>38511.388888888891</v>
      </c>
      <c r="G34" t="str">
        <f t="shared" si="1"/>
        <v>5028</v>
      </c>
      <c r="H34" t="str">
        <f t="shared" si="2"/>
        <v>MELHUS</v>
      </c>
      <c r="I34" s="10">
        <f t="shared" si="3"/>
        <v>38511.388888888891</v>
      </c>
      <c r="J34" t="str">
        <f>IFERROR(INDEX(Kommuneendringer!$H$2:$H$426,MATCH(H34,Kommuneendringer!$D$2:$D$426,0)),H34)</f>
        <v>MELHUS</v>
      </c>
    </row>
    <row r="35" spans="1:10" x14ac:dyDescent="0.25">
      <c r="A35" t="s">
        <v>1992</v>
      </c>
      <c r="B35" s="3">
        <v>227860640</v>
      </c>
      <c r="C35" s="10">
        <f t="shared" si="0"/>
        <v>12658924.444444444</v>
      </c>
      <c r="D35" s="3">
        <v>553271</v>
      </c>
      <c r="E35" s="10">
        <f t="shared" si="4"/>
        <v>30737.277777777777</v>
      </c>
      <c r="G35" t="str">
        <f t="shared" si="1"/>
        <v>3412</v>
      </c>
      <c r="H35" t="str">
        <f t="shared" si="2"/>
        <v>LØTEN</v>
      </c>
      <c r="I35" s="10">
        <f t="shared" si="3"/>
        <v>30737.277777777777</v>
      </c>
      <c r="J35" t="str">
        <f>IFERROR(INDEX(Kommuneendringer!$H$2:$H$426,MATCH(H35,Kommuneendringer!$D$2:$D$426,0)),H35)</f>
        <v>LØTEN</v>
      </c>
    </row>
    <row r="36" spans="1:10" x14ac:dyDescent="0.25">
      <c r="A36" t="s">
        <v>1993</v>
      </c>
      <c r="B36" s="3">
        <v>220360039</v>
      </c>
      <c r="C36" s="10">
        <f t="shared" si="0"/>
        <v>12242224.388888888</v>
      </c>
      <c r="D36" s="3">
        <v>604849</v>
      </c>
      <c r="E36" s="10">
        <f t="shared" si="4"/>
        <v>33602.722222222219</v>
      </c>
      <c r="G36" t="str">
        <f t="shared" si="1"/>
        <v>3048</v>
      </c>
      <c r="H36" t="str">
        <f t="shared" si="2"/>
        <v>ØVRE EIKER</v>
      </c>
      <c r="I36" s="10">
        <f t="shared" si="3"/>
        <v>33602.722222222219</v>
      </c>
      <c r="J36" t="str">
        <f>IFERROR(INDEX(Kommuneendringer!$H$2:$H$426,MATCH(H36,Kommuneendringer!$D$2:$D$426,0)),H36)</f>
        <v>ØVRE EIKER</v>
      </c>
    </row>
    <row r="37" spans="1:10" x14ac:dyDescent="0.25">
      <c r="A37" t="s">
        <v>1994</v>
      </c>
      <c r="B37" s="3">
        <v>217515252</v>
      </c>
      <c r="C37" s="10">
        <f t="shared" si="0"/>
        <v>12084180.666666666</v>
      </c>
      <c r="D37" s="3">
        <v>678292</v>
      </c>
      <c r="E37" s="10">
        <f t="shared" si="4"/>
        <v>37682.888888888891</v>
      </c>
      <c r="G37" t="str">
        <f t="shared" si="1"/>
        <v>3036</v>
      </c>
      <c r="H37" t="str">
        <f t="shared" si="2"/>
        <v>NANNESTAD</v>
      </c>
      <c r="I37" s="10">
        <f t="shared" si="3"/>
        <v>37682.888888888891</v>
      </c>
      <c r="J37" t="str">
        <f>IFERROR(INDEX(Kommuneendringer!$H$2:$H$426,MATCH(H37,Kommuneendringer!$D$2:$D$426,0)),H37)</f>
        <v>NANNESTAD</v>
      </c>
    </row>
    <row r="38" spans="1:10" x14ac:dyDescent="0.25">
      <c r="A38" t="s">
        <v>1995</v>
      </c>
      <c r="B38" s="3">
        <v>209482756</v>
      </c>
      <c r="C38" s="10">
        <f t="shared" si="0"/>
        <v>11637930.888888888</v>
      </c>
      <c r="D38" s="3">
        <v>511115</v>
      </c>
      <c r="E38" s="10">
        <f t="shared" si="4"/>
        <v>28395.277777777777</v>
      </c>
      <c r="G38" t="str">
        <f t="shared" si="1"/>
        <v>3015</v>
      </c>
      <c r="H38" t="str">
        <f t="shared" si="2"/>
        <v>SKIPTVET</v>
      </c>
      <c r="I38" s="10">
        <f t="shared" si="3"/>
        <v>28395.277777777777</v>
      </c>
      <c r="J38" t="str">
        <f>IFERROR(INDEX(Kommuneendringer!$H$2:$H$426,MATCH(H38,Kommuneendringer!$D$2:$D$426,0)),H38)</f>
        <v>SKIPTVET</v>
      </c>
    </row>
    <row r="39" spans="1:10" x14ac:dyDescent="0.25">
      <c r="A39" t="s">
        <v>1996</v>
      </c>
      <c r="B39" s="3">
        <v>207403703</v>
      </c>
      <c r="C39" s="10">
        <f t="shared" si="0"/>
        <v>11522427.944444444</v>
      </c>
      <c r="D39" s="3">
        <v>665626</v>
      </c>
      <c r="E39" s="10">
        <f t="shared" si="4"/>
        <v>36979.222222222219</v>
      </c>
      <c r="G39" t="str">
        <f t="shared" si="1"/>
        <v>3401</v>
      </c>
      <c r="H39" t="str">
        <f t="shared" si="2"/>
        <v>KONGSVINGER</v>
      </c>
      <c r="I39" s="10">
        <f t="shared" si="3"/>
        <v>36979.222222222219</v>
      </c>
      <c r="J39" t="str">
        <f>IFERROR(INDEX(Kommuneendringer!$H$2:$H$426,MATCH(H39,Kommuneendringer!$D$2:$D$426,0)),H39)</f>
        <v>KONGSVINGER</v>
      </c>
    </row>
    <row r="40" spans="1:10" x14ac:dyDescent="0.25">
      <c r="A40" t="s">
        <v>1997</v>
      </c>
      <c r="B40" s="3">
        <v>204828080</v>
      </c>
      <c r="C40" s="10">
        <f t="shared" si="0"/>
        <v>11379337.777777778</v>
      </c>
      <c r="D40" s="3">
        <v>600706</v>
      </c>
      <c r="E40" s="10">
        <f t="shared" si="4"/>
        <v>33372.555555555555</v>
      </c>
      <c r="G40" t="str">
        <f t="shared" si="1"/>
        <v>3013</v>
      </c>
      <c r="H40" t="str">
        <f t="shared" si="2"/>
        <v>MARKER</v>
      </c>
      <c r="I40" s="10">
        <f t="shared" si="3"/>
        <v>33372.555555555555</v>
      </c>
      <c r="J40" t="str">
        <f>IFERROR(INDEX(Kommuneendringer!$H$2:$H$426,MATCH(H40,Kommuneendringer!$D$2:$D$426,0)),H40)</f>
        <v>MARKER</v>
      </c>
    </row>
    <row r="41" spans="1:10" x14ac:dyDescent="0.25">
      <c r="A41" t="s">
        <v>1998</v>
      </c>
      <c r="B41" s="3">
        <v>197085114</v>
      </c>
      <c r="C41" s="10">
        <f t="shared" si="0"/>
        <v>10949173</v>
      </c>
      <c r="D41" s="3">
        <v>551719</v>
      </c>
      <c r="E41" s="10">
        <f t="shared" si="4"/>
        <v>30651.055555555555</v>
      </c>
      <c r="G41" t="str">
        <f t="shared" si="1"/>
        <v>3018</v>
      </c>
      <c r="H41" t="str">
        <f t="shared" si="2"/>
        <v>VÅLER (VIKEN)</v>
      </c>
      <c r="I41" s="10">
        <f t="shared" si="3"/>
        <v>30651.055555555555</v>
      </c>
      <c r="J41" t="str">
        <f>IFERROR(INDEX(Kommuneendringer!$H$2:$H$426,MATCH(H41,Kommuneendringer!$D$2:$D$426,0)),H41)</f>
        <v>VÅLER (VIKEN)</v>
      </c>
    </row>
    <row r="42" spans="1:10" x14ac:dyDescent="0.25">
      <c r="A42" t="s">
        <v>1999</v>
      </c>
      <c r="B42" s="3">
        <v>194399451</v>
      </c>
      <c r="C42" s="10">
        <f t="shared" si="0"/>
        <v>10799969.5</v>
      </c>
      <c r="D42" s="3">
        <v>584918</v>
      </c>
      <c r="E42" s="10">
        <f t="shared" si="4"/>
        <v>32495.444444444445</v>
      </c>
      <c r="G42" t="str">
        <f t="shared" si="1"/>
        <v>3443</v>
      </c>
      <c r="H42" t="str">
        <f t="shared" si="2"/>
        <v>VESTRE TOTEN</v>
      </c>
      <c r="I42" s="10">
        <f t="shared" si="3"/>
        <v>32495.444444444445</v>
      </c>
      <c r="J42" t="str">
        <f>IFERROR(INDEX(Kommuneendringer!$H$2:$H$426,MATCH(H42,Kommuneendringer!$D$2:$D$426,0)),H42)</f>
        <v>VESTRE TOTEN</v>
      </c>
    </row>
    <row r="43" spans="1:10" x14ac:dyDescent="0.25">
      <c r="A43" t="s">
        <v>2000</v>
      </c>
      <c r="B43" s="3">
        <v>185610862</v>
      </c>
      <c r="C43" s="10">
        <f t="shared" si="0"/>
        <v>10311714.555555556</v>
      </c>
      <c r="D43" s="3">
        <v>587124</v>
      </c>
      <c r="E43" s="10">
        <f t="shared" si="4"/>
        <v>32618</v>
      </c>
      <c r="G43" t="str">
        <f t="shared" si="1"/>
        <v>3047</v>
      </c>
      <c r="H43" t="str">
        <f t="shared" si="2"/>
        <v>MODUM</v>
      </c>
      <c r="I43" s="10">
        <f t="shared" si="3"/>
        <v>32618</v>
      </c>
      <c r="J43" t="str">
        <f>IFERROR(INDEX(Kommuneendringer!$H$2:$H$426,MATCH(H43,Kommuneendringer!$D$2:$D$426,0)),H43)</f>
        <v>MODUM</v>
      </c>
    </row>
    <row r="44" spans="1:10" x14ac:dyDescent="0.25">
      <c r="A44" t="s">
        <v>2001</v>
      </c>
      <c r="B44" s="3">
        <v>176766423</v>
      </c>
      <c r="C44" s="10">
        <f t="shared" si="0"/>
        <v>9820356.833333334</v>
      </c>
      <c r="D44" s="3">
        <v>571331</v>
      </c>
      <c r="E44" s="10">
        <f t="shared" si="4"/>
        <v>31740.611111111109</v>
      </c>
      <c r="G44" t="str">
        <f t="shared" si="1"/>
        <v>3817</v>
      </c>
      <c r="H44" t="str">
        <f t="shared" si="2"/>
        <v>MIDT-TELEMARK</v>
      </c>
      <c r="I44" s="10">
        <f t="shared" si="3"/>
        <v>31740.611111111109</v>
      </c>
      <c r="J44" t="str">
        <f>IFERROR(INDEX(Kommuneendringer!$H$2:$H$426,MATCH(H44,Kommuneendringer!$D$2:$D$426,0)),H44)</f>
        <v>MIDT-TELEMARK</v>
      </c>
    </row>
    <row r="45" spans="1:10" x14ac:dyDescent="0.25">
      <c r="A45" t="s">
        <v>2002</v>
      </c>
      <c r="B45" s="3">
        <v>165143658</v>
      </c>
      <c r="C45" s="10">
        <f t="shared" si="0"/>
        <v>9174647.666666666</v>
      </c>
      <c r="D45" s="3">
        <v>493981</v>
      </c>
      <c r="E45" s="10">
        <f t="shared" si="4"/>
        <v>27443.388888888891</v>
      </c>
      <c r="G45" t="str">
        <f t="shared" si="1"/>
        <v>5057</v>
      </c>
      <c r="H45" t="str">
        <f t="shared" si="2"/>
        <v>ØRLAND</v>
      </c>
      <c r="I45" s="10">
        <f t="shared" si="3"/>
        <v>27443.388888888891</v>
      </c>
      <c r="J45" t="str">
        <f>IFERROR(INDEX(Kommuneendringer!$H$2:$H$426,MATCH(H45,Kommuneendringer!$D$2:$D$426,0)),H45)</f>
        <v>ØRLAND</v>
      </c>
    </row>
    <row r="46" spans="1:10" x14ac:dyDescent="0.25">
      <c r="A46" t="s">
        <v>2003</v>
      </c>
      <c r="B46" s="3">
        <v>160072380</v>
      </c>
      <c r="C46" s="10">
        <f t="shared" si="0"/>
        <v>8892910</v>
      </c>
      <c r="D46" s="3">
        <v>516546</v>
      </c>
      <c r="E46" s="10">
        <f t="shared" si="4"/>
        <v>28697</v>
      </c>
      <c r="G46" t="str">
        <f t="shared" si="1"/>
        <v>3035</v>
      </c>
      <c r="H46" t="str">
        <f t="shared" si="2"/>
        <v>EIDSVOLL</v>
      </c>
      <c r="I46" s="10">
        <f t="shared" si="3"/>
        <v>28697</v>
      </c>
      <c r="J46" t="str">
        <f>IFERROR(INDEX(Kommuneendringer!$H$2:$H$426,MATCH(H46,Kommuneendringer!$D$2:$D$426,0)),H46)</f>
        <v>EIDSVOLL</v>
      </c>
    </row>
    <row r="47" spans="1:10" x14ac:dyDescent="0.25">
      <c r="A47" t="s">
        <v>2004</v>
      </c>
      <c r="B47" s="3">
        <v>154828327</v>
      </c>
      <c r="C47" s="10">
        <f t="shared" si="0"/>
        <v>8601573.722222222</v>
      </c>
      <c r="D47" s="3">
        <v>492500</v>
      </c>
      <c r="E47" s="10">
        <f t="shared" si="4"/>
        <v>27361.111111111109</v>
      </c>
      <c r="G47" t="str">
        <f t="shared" si="1"/>
        <v>3420</v>
      </c>
      <c r="H47" t="str">
        <f t="shared" si="2"/>
        <v>ELVERUM</v>
      </c>
      <c r="I47" s="10">
        <f t="shared" si="3"/>
        <v>27361.111111111109</v>
      </c>
      <c r="J47" t="str">
        <f>IFERROR(INDEX(Kommuneendringer!$H$2:$H$426,MATCH(H47,Kommuneendringer!$D$2:$D$426,0)),H47)</f>
        <v>ELVERUM</v>
      </c>
    </row>
    <row r="48" spans="1:10" x14ac:dyDescent="0.25">
      <c r="A48" t="s">
        <v>2005</v>
      </c>
      <c r="B48" s="3">
        <v>154741323</v>
      </c>
      <c r="C48" s="10">
        <f t="shared" si="0"/>
        <v>8596740.166666666</v>
      </c>
      <c r="D48" s="3">
        <v>511735</v>
      </c>
      <c r="E48" s="10">
        <f t="shared" si="4"/>
        <v>28429.722222222223</v>
      </c>
      <c r="G48" t="str">
        <f t="shared" si="1"/>
        <v>3416</v>
      </c>
      <c r="H48" t="str">
        <f t="shared" si="2"/>
        <v>EIDSKOG</v>
      </c>
      <c r="I48" s="10">
        <f t="shared" si="3"/>
        <v>28429.722222222223</v>
      </c>
      <c r="J48" t="str">
        <f>IFERROR(INDEX(Kommuneendringer!$H$2:$H$426,MATCH(H48,Kommuneendringer!$D$2:$D$426,0)),H48)</f>
        <v>EIDSKOG</v>
      </c>
    </row>
    <row r="49" spans="1:10" x14ac:dyDescent="0.25">
      <c r="A49" t="s">
        <v>2006</v>
      </c>
      <c r="B49" s="3">
        <v>150129163</v>
      </c>
      <c r="C49" s="10">
        <f t="shared" si="0"/>
        <v>8340509.055555556</v>
      </c>
      <c r="D49" s="3">
        <v>394123</v>
      </c>
      <c r="E49" s="10">
        <f t="shared" si="4"/>
        <v>21895.722222222223</v>
      </c>
      <c r="G49" t="str">
        <f t="shared" si="1"/>
        <v>3002</v>
      </c>
      <c r="H49" t="str">
        <f t="shared" si="2"/>
        <v>MOSS</v>
      </c>
      <c r="I49" s="10">
        <f t="shared" si="3"/>
        <v>21895.722222222223</v>
      </c>
      <c r="J49" t="str">
        <f>IFERROR(INDEX(Kommuneendringer!$H$2:$H$426,MATCH(H49,Kommuneendringer!$D$2:$D$426,0)),H49)</f>
        <v>MOSS</v>
      </c>
    </row>
    <row r="50" spans="1:10" x14ac:dyDescent="0.25">
      <c r="A50" t="s">
        <v>2007</v>
      </c>
      <c r="B50" s="3">
        <v>142911559</v>
      </c>
      <c r="C50" s="10">
        <f t="shared" si="0"/>
        <v>7939531.055555556</v>
      </c>
      <c r="D50" s="3">
        <v>314658</v>
      </c>
      <c r="E50" s="10">
        <f t="shared" si="4"/>
        <v>17481</v>
      </c>
      <c r="G50" t="str">
        <f t="shared" si="1"/>
        <v>3038</v>
      </c>
      <c r="H50" t="str">
        <f t="shared" si="2"/>
        <v>HOLE</v>
      </c>
      <c r="I50" s="10">
        <f t="shared" si="3"/>
        <v>17481</v>
      </c>
      <c r="J50" t="str">
        <f>IFERROR(INDEX(Kommuneendringer!$H$2:$H$426,MATCH(H50,Kommuneendringer!$D$2:$D$426,0)),H50)</f>
        <v>HOLE</v>
      </c>
    </row>
    <row r="51" spans="1:10" x14ac:dyDescent="0.25">
      <c r="A51" t="s">
        <v>2008</v>
      </c>
      <c r="B51" s="3">
        <v>138995837</v>
      </c>
      <c r="C51" s="10">
        <f t="shared" si="0"/>
        <v>7721990.944444444</v>
      </c>
      <c r="D51" s="3">
        <v>415956</v>
      </c>
      <c r="E51" s="10">
        <f t="shared" si="4"/>
        <v>23108.666666666668</v>
      </c>
      <c r="G51" t="str">
        <f t="shared" si="1"/>
        <v>3025</v>
      </c>
      <c r="H51" t="str">
        <f t="shared" si="2"/>
        <v>ASKER</v>
      </c>
      <c r="I51" s="10">
        <f t="shared" si="3"/>
        <v>23108.666666666668</v>
      </c>
      <c r="J51" t="str">
        <f>IFERROR(INDEX(Kommuneendringer!$H$2:$H$426,MATCH(H51,Kommuneendringer!$D$2:$D$426,0)),H51)</f>
        <v>ASKER</v>
      </c>
    </row>
    <row r="52" spans="1:10" x14ac:dyDescent="0.25">
      <c r="A52" t="s">
        <v>2009</v>
      </c>
      <c r="B52" s="3">
        <v>135578811</v>
      </c>
      <c r="C52" s="10">
        <f t="shared" si="0"/>
        <v>7532156.166666667</v>
      </c>
      <c r="D52" s="3">
        <v>398219</v>
      </c>
      <c r="E52" s="10">
        <f t="shared" si="4"/>
        <v>22123.277777777777</v>
      </c>
      <c r="G52" t="str">
        <f t="shared" si="1"/>
        <v>3028</v>
      </c>
      <c r="H52" t="str">
        <f t="shared" si="2"/>
        <v>ENEBAKK</v>
      </c>
      <c r="I52" s="10">
        <f t="shared" si="3"/>
        <v>22123.277777777777</v>
      </c>
      <c r="J52" t="str">
        <f>IFERROR(INDEX(Kommuneendringer!$H$2:$H$426,MATCH(H52,Kommuneendringer!$D$2:$D$426,0)),H52)</f>
        <v>ENEBAKK</v>
      </c>
    </row>
    <row r="53" spans="1:10" x14ac:dyDescent="0.25">
      <c r="A53" t="s">
        <v>2010</v>
      </c>
      <c r="B53" s="3">
        <v>126122383</v>
      </c>
      <c r="C53" s="10">
        <f t="shared" si="0"/>
        <v>7006799.055555556</v>
      </c>
      <c r="D53" s="3">
        <v>383059</v>
      </c>
      <c r="E53" s="10">
        <f t="shared" si="4"/>
        <v>21281.055555555555</v>
      </c>
      <c r="G53" t="str">
        <f t="shared" si="1"/>
        <v>3032</v>
      </c>
      <c r="H53" t="str">
        <f t="shared" si="2"/>
        <v>GJERDRUM</v>
      </c>
      <c r="I53" s="10">
        <f t="shared" si="3"/>
        <v>21281.055555555555</v>
      </c>
      <c r="J53" t="str">
        <f>IFERROR(INDEX(Kommuneendringer!$H$2:$H$426,MATCH(H53,Kommuneendringer!$D$2:$D$426,0)),H53)</f>
        <v>GJERDRUM</v>
      </c>
    </row>
    <row r="54" spans="1:10" x14ac:dyDescent="0.25">
      <c r="A54" t="s">
        <v>2011</v>
      </c>
      <c r="B54" s="3">
        <v>115543965</v>
      </c>
      <c r="C54" s="10">
        <f t="shared" si="0"/>
        <v>6419109.166666667</v>
      </c>
      <c r="D54" s="3">
        <v>320239</v>
      </c>
      <c r="E54" s="10">
        <f t="shared" si="4"/>
        <v>17791.055555555555</v>
      </c>
      <c r="G54" t="str">
        <f t="shared" si="1"/>
        <v>5059</v>
      </c>
      <c r="H54" t="str">
        <f t="shared" si="2"/>
        <v>ORKLAND</v>
      </c>
      <c r="I54" s="10">
        <f t="shared" si="3"/>
        <v>17791.055555555555</v>
      </c>
      <c r="J54" t="str">
        <f>IFERROR(INDEX(Kommuneendringer!$H$2:$H$426,MATCH(H54,Kommuneendringer!$D$2:$D$426,0)),H54)</f>
        <v>ORKLAND</v>
      </c>
    </row>
    <row r="55" spans="1:10" x14ac:dyDescent="0.25">
      <c r="A55" t="s">
        <v>2012</v>
      </c>
      <c r="B55" s="3">
        <v>104840483</v>
      </c>
      <c r="C55" s="10">
        <f t="shared" si="0"/>
        <v>5824471.277777778</v>
      </c>
      <c r="D55" s="3">
        <v>351433</v>
      </c>
      <c r="E55" s="10">
        <f t="shared" si="4"/>
        <v>19524.055555555555</v>
      </c>
      <c r="G55" t="str">
        <f t="shared" si="1"/>
        <v>3414</v>
      </c>
      <c r="H55" t="str">
        <f t="shared" si="2"/>
        <v>NORD-ODAL</v>
      </c>
      <c r="I55" s="10">
        <f t="shared" si="3"/>
        <v>19524.055555555555</v>
      </c>
      <c r="J55" t="str">
        <f>IFERROR(INDEX(Kommuneendringer!$H$2:$H$426,MATCH(H55,Kommuneendringer!$D$2:$D$426,0)),H55)</f>
        <v>NORD-ODAL</v>
      </c>
    </row>
    <row r="56" spans="1:10" x14ac:dyDescent="0.25">
      <c r="A56" t="s">
        <v>2013</v>
      </c>
      <c r="B56" s="3">
        <v>102303690</v>
      </c>
      <c r="C56" s="10">
        <f t="shared" si="0"/>
        <v>5683538.333333333</v>
      </c>
      <c r="D56" s="3">
        <v>350140</v>
      </c>
      <c r="E56" s="10">
        <f t="shared" si="4"/>
        <v>19452.222222222223</v>
      </c>
      <c r="G56" t="str">
        <f t="shared" si="1"/>
        <v>3045</v>
      </c>
      <c r="H56" t="str">
        <f t="shared" si="2"/>
        <v>SIGDAL</v>
      </c>
      <c r="I56" s="10">
        <f t="shared" si="3"/>
        <v>19452.222222222223</v>
      </c>
      <c r="J56" t="str">
        <f>IFERROR(INDEX(Kommuneendringer!$H$2:$H$426,MATCH(H56,Kommuneendringer!$D$2:$D$426,0)),H56)</f>
        <v>SIGDAL</v>
      </c>
    </row>
    <row r="57" spans="1:10" x14ac:dyDescent="0.25">
      <c r="A57" t="s">
        <v>2014</v>
      </c>
      <c r="B57" s="3">
        <v>99324252</v>
      </c>
      <c r="C57" s="10">
        <f t="shared" si="0"/>
        <v>5518014</v>
      </c>
      <c r="D57" s="3">
        <v>365608</v>
      </c>
      <c r="E57" s="10">
        <f t="shared" si="4"/>
        <v>20311.555555555555</v>
      </c>
      <c r="G57" t="str">
        <f t="shared" si="1"/>
        <v>3006</v>
      </c>
      <c r="H57" t="str">
        <f t="shared" si="2"/>
        <v>KONGSBERG</v>
      </c>
      <c r="I57" s="10">
        <f t="shared" si="3"/>
        <v>20311.555555555555</v>
      </c>
      <c r="J57" t="str">
        <f>IFERROR(INDEX(Kommuneendringer!$H$2:$H$426,MATCH(H57,Kommuneendringer!$D$2:$D$426,0)),H57)</f>
        <v>KONGSBERG</v>
      </c>
    </row>
    <row r="58" spans="1:10" x14ac:dyDescent="0.25">
      <c r="A58" t="s">
        <v>2015</v>
      </c>
      <c r="B58" s="3">
        <v>96701163</v>
      </c>
      <c r="C58" s="10">
        <f t="shared" si="0"/>
        <v>5372286.833333333</v>
      </c>
      <c r="D58" s="3">
        <v>315821</v>
      </c>
      <c r="E58" s="10">
        <f t="shared" si="4"/>
        <v>17545.611111111109</v>
      </c>
      <c r="G58" t="str">
        <f t="shared" si="1"/>
        <v>3807</v>
      </c>
      <c r="H58" t="str">
        <f t="shared" si="2"/>
        <v>SKIEN</v>
      </c>
      <c r="I58" s="10">
        <f t="shared" si="3"/>
        <v>17545.611111111109</v>
      </c>
      <c r="J58" t="str">
        <f>IFERROR(INDEX(Kommuneendringer!$H$2:$H$426,MATCH(H58,Kommuneendringer!$D$2:$D$426,0)),H58)</f>
        <v>SKIEN</v>
      </c>
    </row>
    <row r="59" spans="1:10" x14ac:dyDescent="0.25">
      <c r="A59" t="s">
        <v>2016</v>
      </c>
      <c r="B59" s="3">
        <v>93777229</v>
      </c>
      <c r="C59" s="10">
        <f t="shared" si="0"/>
        <v>5209846.055555556</v>
      </c>
      <c r="D59" s="3">
        <v>265153</v>
      </c>
      <c r="E59" s="10">
        <f t="shared" si="4"/>
        <v>14730.722222222223</v>
      </c>
      <c r="G59" t="str">
        <f t="shared" si="1"/>
        <v>3005</v>
      </c>
      <c r="H59" t="str">
        <f t="shared" si="2"/>
        <v>DRAMMEN</v>
      </c>
      <c r="I59" s="10">
        <f t="shared" si="3"/>
        <v>14730.722222222223</v>
      </c>
      <c r="J59" t="str">
        <f>IFERROR(INDEX(Kommuneendringer!$H$2:$H$426,MATCH(H59,Kommuneendringer!$D$2:$D$426,0)),H59)</f>
        <v>DRAMMEN</v>
      </c>
    </row>
    <row r="60" spans="1:10" x14ac:dyDescent="0.25">
      <c r="A60" t="s">
        <v>2017</v>
      </c>
      <c r="B60" s="3">
        <v>92814201</v>
      </c>
      <c r="C60" s="10">
        <f t="shared" si="0"/>
        <v>5156344.5</v>
      </c>
      <c r="D60" s="3">
        <v>283360</v>
      </c>
      <c r="E60" s="10">
        <f t="shared" si="4"/>
        <v>15742.222222222223</v>
      </c>
      <c r="G60" t="str">
        <f t="shared" si="1"/>
        <v>3054</v>
      </c>
      <c r="H60" t="str">
        <f t="shared" si="2"/>
        <v>LUNNER</v>
      </c>
      <c r="I60" s="10">
        <f t="shared" si="3"/>
        <v>15742.222222222223</v>
      </c>
      <c r="J60" t="str">
        <f>IFERROR(INDEX(Kommuneendringer!$H$2:$H$426,MATCH(H60,Kommuneendringer!$D$2:$D$426,0)),H60)</f>
        <v>LUNNER</v>
      </c>
    </row>
    <row r="61" spans="1:10" x14ac:dyDescent="0.25">
      <c r="A61" t="s">
        <v>2018</v>
      </c>
      <c r="B61" s="3">
        <v>92324280</v>
      </c>
      <c r="C61" s="10">
        <f t="shared" si="0"/>
        <v>5129126.666666667</v>
      </c>
      <c r="D61" s="3">
        <v>312929</v>
      </c>
      <c r="E61" s="10">
        <f t="shared" si="4"/>
        <v>17384.944444444445</v>
      </c>
      <c r="G61" t="str">
        <f t="shared" si="1"/>
        <v>5047</v>
      </c>
      <c r="H61" t="str">
        <f t="shared" si="2"/>
        <v>OVERHALLA</v>
      </c>
      <c r="I61" s="10">
        <f t="shared" si="3"/>
        <v>17384.944444444445</v>
      </c>
      <c r="J61" t="str">
        <f>IFERROR(INDEX(Kommuneendringer!$H$2:$H$426,MATCH(H61,Kommuneendringer!$D$2:$D$426,0)),H61)</f>
        <v>OVERHALLA</v>
      </c>
    </row>
    <row r="62" spans="1:10" x14ac:dyDescent="0.25">
      <c r="A62" t="s">
        <v>2019</v>
      </c>
      <c r="B62" s="3">
        <v>92062243</v>
      </c>
      <c r="C62" s="10">
        <f t="shared" si="0"/>
        <v>5114569.055555556</v>
      </c>
      <c r="D62" s="3">
        <v>296184</v>
      </c>
      <c r="E62" s="10">
        <f t="shared" si="4"/>
        <v>16454.666666666668</v>
      </c>
      <c r="G62" t="str">
        <f t="shared" si="1"/>
        <v>3012</v>
      </c>
      <c r="H62" t="str">
        <f t="shared" si="2"/>
        <v>AREMARK</v>
      </c>
      <c r="I62" s="10">
        <f t="shared" si="3"/>
        <v>16454.666666666668</v>
      </c>
      <c r="J62" t="str">
        <f>IFERROR(INDEX(Kommuneendringer!$H$2:$H$426,MATCH(H62,Kommuneendringer!$D$2:$D$426,0)),H62)</f>
        <v>AREMARK</v>
      </c>
    </row>
    <row r="63" spans="1:10" x14ac:dyDescent="0.25">
      <c r="A63" t="s">
        <v>2020</v>
      </c>
      <c r="B63" s="3">
        <v>86932422</v>
      </c>
      <c r="C63" s="10">
        <f t="shared" si="0"/>
        <v>4829579</v>
      </c>
      <c r="D63" s="3">
        <v>542114</v>
      </c>
      <c r="E63" s="10">
        <f t="shared" si="4"/>
        <v>30117.444444444445</v>
      </c>
      <c r="G63" t="str">
        <f t="shared" si="1"/>
        <v>5053</v>
      </c>
      <c r="H63" t="str">
        <f t="shared" si="2"/>
        <v>INDERØY</v>
      </c>
      <c r="I63" s="10">
        <f t="shared" si="3"/>
        <v>30117.444444444445</v>
      </c>
      <c r="J63" t="str">
        <f>IFERROR(INDEX(Kommuneendringer!$H$2:$H$426,MATCH(H63,Kommuneendringer!$D$2:$D$426,0)),H63)</f>
        <v>INDERØY</v>
      </c>
    </row>
    <row r="64" spans="1:10" x14ac:dyDescent="0.25">
      <c r="A64" t="s">
        <v>2021</v>
      </c>
      <c r="B64" s="3">
        <v>83827048</v>
      </c>
      <c r="C64" s="10">
        <f t="shared" si="0"/>
        <v>4657058.222222222</v>
      </c>
      <c r="D64" s="3">
        <v>277592</v>
      </c>
      <c r="E64" s="10">
        <f t="shared" si="4"/>
        <v>15421.777777777777</v>
      </c>
      <c r="G64" t="str">
        <f t="shared" si="1"/>
        <v>3407</v>
      </c>
      <c r="H64" t="str">
        <f t="shared" si="2"/>
        <v>GJØVIK</v>
      </c>
      <c r="I64" s="10">
        <f t="shared" si="3"/>
        <v>15421.777777777777</v>
      </c>
      <c r="J64" t="str">
        <f>IFERROR(INDEX(Kommuneendringer!$H$2:$H$426,MATCH(H64,Kommuneendringer!$D$2:$D$426,0)),H64)</f>
        <v>GJØVIK</v>
      </c>
    </row>
    <row r="65" spans="1:10" x14ac:dyDescent="0.25">
      <c r="A65" t="s">
        <v>2022</v>
      </c>
      <c r="B65" s="3">
        <v>81221118</v>
      </c>
      <c r="C65" s="10">
        <f t="shared" si="0"/>
        <v>4512284.333333333</v>
      </c>
      <c r="D65" s="3">
        <v>237096</v>
      </c>
      <c r="E65" s="10">
        <f t="shared" si="4"/>
        <v>13172</v>
      </c>
      <c r="G65" t="str">
        <f t="shared" si="1"/>
        <v>3801</v>
      </c>
      <c r="H65" t="str">
        <f t="shared" si="2"/>
        <v>HORTEN</v>
      </c>
      <c r="I65" s="10">
        <f t="shared" si="3"/>
        <v>13172</v>
      </c>
      <c r="J65" t="str">
        <f>IFERROR(INDEX(Kommuneendringer!$H$2:$H$426,MATCH(H65,Kommuneendringer!$D$2:$D$426,0)),H65)</f>
        <v>HORTEN</v>
      </c>
    </row>
    <row r="66" spans="1:10" x14ac:dyDescent="0.25">
      <c r="A66" t="s">
        <v>2023</v>
      </c>
      <c r="B66" s="3">
        <v>80538264</v>
      </c>
      <c r="C66" s="10">
        <f t="shared" si="0"/>
        <v>4474348</v>
      </c>
      <c r="D66" s="3">
        <v>206551</v>
      </c>
      <c r="E66" s="10">
        <f t="shared" si="4"/>
        <v>11475.055555555555</v>
      </c>
      <c r="G66" t="str">
        <f t="shared" si="1"/>
        <v>3022</v>
      </c>
      <c r="H66" t="str">
        <f t="shared" si="2"/>
        <v>FROGN</v>
      </c>
      <c r="I66" s="10">
        <f t="shared" si="3"/>
        <v>11475.055555555555</v>
      </c>
      <c r="J66" t="str">
        <f>IFERROR(INDEX(Kommuneendringer!$H$2:$H$426,MATCH(H66,Kommuneendringer!$D$2:$D$426,0)),H66)</f>
        <v>FROGN</v>
      </c>
    </row>
    <row r="67" spans="1:10" x14ac:dyDescent="0.25">
      <c r="A67" t="s">
        <v>2024</v>
      </c>
      <c r="B67" s="3">
        <v>79898379</v>
      </c>
      <c r="C67" s="10">
        <f t="shared" ref="C67:C130" si="5">B67/18</f>
        <v>4438798.833333333</v>
      </c>
      <c r="D67" s="3">
        <v>274177</v>
      </c>
      <c r="E67" s="10">
        <f t="shared" ref="E67:E130" si="6">D67/18</f>
        <v>15232.055555555555</v>
      </c>
      <c r="G67" t="str">
        <f t="shared" ref="G67:G130" si="7">LEFT(A67,4)</f>
        <v>5054</v>
      </c>
      <c r="H67" t="str">
        <f t="shared" ref="H67:H130" si="8">RIGHT(A67,(LEN(A67)-5))</f>
        <v>INDRE FOSEN</v>
      </c>
      <c r="I67" s="10">
        <f t="shared" ref="I67:I130" si="9">E67</f>
        <v>15232.055555555555</v>
      </c>
      <c r="J67" t="str">
        <f>IFERROR(INDEX(Kommuneendringer!$H$2:$H$426,MATCH(H67,Kommuneendringer!$D$2:$D$426,0)),H67)</f>
        <v>INDRE FOSEN</v>
      </c>
    </row>
    <row r="68" spans="1:10" x14ac:dyDescent="0.25">
      <c r="A68" t="s">
        <v>2025</v>
      </c>
      <c r="B68" s="3">
        <v>79634996</v>
      </c>
      <c r="C68" s="10">
        <f t="shared" si="5"/>
        <v>4424166.444444444</v>
      </c>
      <c r="D68" s="3">
        <v>264749</v>
      </c>
      <c r="E68" s="10">
        <f t="shared" si="6"/>
        <v>14708.277777777777</v>
      </c>
      <c r="G68" t="str">
        <f t="shared" si="7"/>
        <v>3049</v>
      </c>
      <c r="H68" t="str">
        <f t="shared" si="8"/>
        <v>LIER</v>
      </c>
      <c r="I68" s="10">
        <f t="shared" si="9"/>
        <v>14708.277777777777</v>
      </c>
      <c r="J68" t="str">
        <f>IFERROR(INDEX(Kommuneendringer!$H$2:$H$426,MATCH(H68,Kommuneendringer!$D$2:$D$426,0)),H68)</f>
        <v>LIER</v>
      </c>
    </row>
    <row r="69" spans="1:10" x14ac:dyDescent="0.25">
      <c r="A69" t="s">
        <v>2026</v>
      </c>
      <c r="B69" s="3">
        <v>79442994</v>
      </c>
      <c r="C69" s="10">
        <f t="shared" si="5"/>
        <v>4413499.666666667</v>
      </c>
      <c r="D69" s="3">
        <v>253162</v>
      </c>
      <c r="E69" s="10">
        <f t="shared" si="6"/>
        <v>14064.555555555555</v>
      </c>
      <c r="G69" t="str">
        <f t="shared" si="7"/>
        <v>3816</v>
      </c>
      <c r="H69" t="str">
        <f t="shared" si="8"/>
        <v>NOME</v>
      </c>
      <c r="I69" s="10">
        <f t="shared" si="9"/>
        <v>14064.555555555555</v>
      </c>
      <c r="J69" t="str">
        <f>IFERROR(INDEX(Kommuneendringer!$H$2:$H$426,MATCH(H69,Kommuneendringer!$D$2:$D$426,0)),H69)</f>
        <v>NOME</v>
      </c>
    </row>
    <row r="70" spans="1:10" x14ac:dyDescent="0.25">
      <c r="A70" t="s">
        <v>2027</v>
      </c>
      <c r="B70" s="3">
        <v>79186765</v>
      </c>
      <c r="C70" s="10">
        <f t="shared" si="5"/>
        <v>4399264.722222222</v>
      </c>
      <c r="D70" s="3">
        <v>275096</v>
      </c>
      <c r="E70" s="10">
        <f t="shared" si="6"/>
        <v>15283.111111111111</v>
      </c>
      <c r="G70" t="str">
        <f t="shared" si="7"/>
        <v>5029</v>
      </c>
      <c r="H70" t="str">
        <f t="shared" si="8"/>
        <v>SKAUN</v>
      </c>
      <c r="I70" s="10">
        <f t="shared" si="9"/>
        <v>15283.111111111111</v>
      </c>
      <c r="J70" t="str">
        <f>IFERROR(INDEX(Kommuneendringer!$H$2:$H$426,MATCH(H70,Kommuneendringer!$D$2:$D$426,0)),H70)</f>
        <v>SKAUN</v>
      </c>
    </row>
    <row r="71" spans="1:10" x14ac:dyDescent="0.25">
      <c r="A71" t="s">
        <v>2028</v>
      </c>
      <c r="B71" s="3">
        <v>79030170</v>
      </c>
      <c r="C71" s="10">
        <f t="shared" si="5"/>
        <v>4390565</v>
      </c>
      <c r="D71" s="3">
        <v>212632</v>
      </c>
      <c r="E71" s="10">
        <f t="shared" si="6"/>
        <v>11812.888888888889</v>
      </c>
      <c r="G71" t="str">
        <f t="shared" si="7"/>
        <v>1120</v>
      </c>
      <c r="H71" t="str">
        <f t="shared" si="8"/>
        <v>KLEPP</v>
      </c>
      <c r="I71" s="10">
        <f t="shared" si="9"/>
        <v>11812.888888888889</v>
      </c>
      <c r="J71" t="str">
        <f>IFERROR(INDEX(Kommuneendringer!$H$2:$H$426,MATCH(H71,Kommuneendringer!$D$2:$D$426,0)),H71)</f>
        <v>KLEPP</v>
      </c>
    </row>
    <row r="72" spans="1:10" x14ac:dyDescent="0.25">
      <c r="A72" t="s">
        <v>2029</v>
      </c>
      <c r="B72" s="3">
        <v>69987462</v>
      </c>
      <c r="C72" s="10">
        <f t="shared" si="5"/>
        <v>3888192.3333333335</v>
      </c>
      <c r="D72" s="3">
        <v>201807</v>
      </c>
      <c r="E72" s="10">
        <f t="shared" si="6"/>
        <v>11211.5</v>
      </c>
      <c r="G72" t="str">
        <f t="shared" si="7"/>
        <v>5036</v>
      </c>
      <c r="H72" t="str">
        <f t="shared" si="8"/>
        <v>FROSTA</v>
      </c>
      <c r="I72" s="10">
        <f t="shared" si="9"/>
        <v>11211.5</v>
      </c>
      <c r="J72" t="str">
        <f>IFERROR(INDEX(Kommuneendringer!$H$2:$H$426,MATCH(H72,Kommuneendringer!$D$2:$D$426,0)),H72)</f>
        <v>FROSTA</v>
      </c>
    </row>
    <row r="73" spans="1:10" x14ac:dyDescent="0.25">
      <c r="A73" t="s">
        <v>2030</v>
      </c>
      <c r="B73" s="3">
        <v>61997764</v>
      </c>
      <c r="C73" s="10">
        <f t="shared" si="5"/>
        <v>3444320.222222222</v>
      </c>
      <c r="D73" s="3">
        <v>167273</v>
      </c>
      <c r="E73" s="10">
        <f t="shared" si="6"/>
        <v>9292.9444444444453</v>
      </c>
      <c r="G73" t="str">
        <f t="shared" si="7"/>
        <v>3811</v>
      </c>
      <c r="H73" t="str">
        <f t="shared" si="8"/>
        <v>FÆRDER</v>
      </c>
      <c r="I73" s="10">
        <f t="shared" si="9"/>
        <v>9292.9444444444453</v>
      </c>
      <c r="J73" t="str">
        <f>IFERROR(INDEX(Kommuneendringer!$H$2:$H$426,MATCH(H73,Kommuneendringer!$D$2:$D$426,0)),H73)</f>
        <v>FÆRDER</v>
      </c>
    </row>
    <row r="74" spans="1:10" x14ac:dyDescent="0.25">
      <c r="A74" t="s">
        <v>2031</v>
      </c>
      <c r="B74" s="3">
        <v>59688871</v>
      </c>
      <c r="C74" s="10">
        <f t="shared" si="5"/>
        <v>3316048.388888889</v>
      </c>
      <c r="D74" s="3">
        <v>198142</v>
      </c>
      <c r="E74" s="10">
        <f t="shared" si="6"/>
        <v>11007.888888888889</v>
      </c>
      <c r="G74" t="str">
        <f t="shared" si="7"/>
        <v>3031</v>
      </c>
      <c r="H74" t="str">
        <f t="shared" si="8"/>
        <v>NITTEDAL</v>
      </c>
      <c r="I74" s="10">
        <f t="shared" si="9"/>
        <v>11007.888888888889</v>
      </c>
      <c r="J74" t="str">
        <f>IFERROR(INDEX(Kommuneendringer!$H$2:$H$426,MATCH(H74,Kommuneendringer!$D$2:$D$426,0)),H74)</f>
        <v>NITTEDAL</v>
      </c>
    </row>
    <row r="75" spans="1:10" x14ac:dyDescent="0.25">
      <c r="A75" t="s">
        <v>2032</v>
      </c>
      <c r="B75" s="3">
        <v>55720781</v>
      </c>
      <c r="C75" s="10">
        <f t="shared" si="5"/>
        <v>3095598.9444444445</v>
      </c>
      <c r="D75" s="3">
        <v>200353</v>
      </c>
      <c r="E75" s="10">
        <f t="shared" si="6"/>
        <v>11130.722222222223</v>
      </c>
      <c r="G75" t="str">
        <f t="shared" si="7"/>
        <v>3447</v>
      </c>
      <c r="H75" t="str">
        <f t="shared" si="8"/>
        <v>SØNDRE LAND</v>
      </c>
      <c r="I75" s="10">
        <f t="shared" si="9"/>
        <v>11130.722222222223</v>
      </c>
      <c r="J75" t="str">
        <f>IFERROR(INDEX(Kommuneendringer!$H$2:$H$426,MATCH(H75,Kommuneendringer!$D$2:$D$426,0)),H75)</f>
        <v>SØNDRE LAND</v>
      </c>
    </row>
    <row r="76" spans="1:10" x14ac:dyDescent="0.25">
      <c r="A76" t="s">
        <v>2033</v>
      </c>
      <c r="B76" s="3">
        <v>50627982</v>
      </c>
      <c r="C76" s="10">
        <f t="shared" si="5"/>
        <v>2812665.6666666665</v>
      </c>
      <c r="D76" s="3">
        <v>163285</v>
      </c>
      <c r="E76" s="10">
        <f t="shared" si="6"/>
        <v>9071.3888888888887</v>
      </c>
      <c r="G76" t="str">
        <f t="shared" si="7"/>
        <v>3024</v>
      </c>
      <c r="H76" t="str">
        <f t="shared" si="8"/>
        <v>BÆRUM</v>
      </c>
      <c r="I76" s="10">
        <f t="shared" si="9"/>
        <v>9071.3888888888887</v>
      </c>
      <c r="J76" t="str">
        <f>IFERROR(INDEX(Kommuneendringer!$H$2:$H$426,MATCH(H76,Kommuneendringer!$D$2:$D$426,0)),H76)</f>
        <v>BÆRUM</v>
      </c>
    </row>
    <row r="77" spans="1:10" x14ac:dyDescent="0.25">
      <c r="A77" t="s">
        <v>2034</v>
      </c>
      <c r="B77" s="3">
        <v>49709373</v>
      </c>
      <c r="C77" s="10">
        <f t="shared" si="5"/>
        <v>2761631.8333333335</v>
      </c>
      <c r="D77" s="3">
        <v>182958</v>
      </c>
      <c r="E77" s="10">
        <f t="shared" si="6"/>
        <v>10164.333333333334</v>
      </c>
      <c r="G77" t="str">
        <f t="shared" si="7"/>
        <v>5041</v>
      </c>
      <c r="H77" t="str">
        <f t="shared" si="8"/>
        <v>SNÅSA</v>
      </c>
      <c r="I77" s="10">
        <f t="shared" si="9"/>
        <v>10164.333333333334</v>
      </c>
      <c r="J77" t="str">
        <f>IFERROR(INDEX(Kommuneendringer!$H$2:$H$426,MATCH(H77,Kommuneendringer!$D$2:$D$426,0)),H77)</f>
        <v>Snåase - Snåsa</v>
      </c>
    </row>
    <row r="78" spans="1:10" x14ac:dyDescent="0.25">
      <c r="A78" t="s">
        <v>2035</v>
      </c>
      <c r="B78" s="3">
        <v>47715490</v>
      </c>
      <c r="C78" s="10">
        <f t="shared" si="5"/>
        <v>2650860.5555555555</v>
      </c>
      <c r="D78" s="3">
        <v>128078</v>
      </c>
      <c r="E78" s="10">
        <f t="shared" si="6"/>
        <v>7115.4444444444443</v>
      </c>
      <c r="G78" t="str">
        <f t="shared" si="7"/>
        <v>1124</v>
      </c>
      <c r="H78" t="str">
        <f t="shared" si="8"/>
        <v>SOLA</v>
      </c>
      <c r="I78" s="10">
        <f t="shared" si="9"/>
        <v>7115.4444444444443</v>
      </c>
      <c r="J78" t="str">
        <f>IFERROR(INDEX(Kommuneendringer!$H$2:$H$426,MATCH(H78,Kommuneendringer!$D$2:$D$426,0)),H78)</f>
        <v>SOLA</v>
      </c>
    </row>
    <row r="79" spans="1:10" x14ac:dyDescent="0.25">
      <c r="A79" t="s">
        <v>2036</v>
      </c>
      <c r="B79" s="3">
        <v>46027079</v>
      </c>
      <c r="C79" s="10">
        <f t="shared" si="5"/>
        <v>2557059.9444444445</v>
      </c>
      <c r="D79" s="3">
        <v>155840</v>
      </c>
      <c r="E79" s="10">
        <f t="shared" si="6"/>
        <v>8657.7777777777774</v>
      </c>
      <c r="G79" t="str">
        <f t="shared" si="7"/>
        <v>3808</v>
      </c>
      <c r="H79" t="str">
        <f t="shared" si="8"/>
        <v>NOTODDEN</v>
      </c>
      <c r="I79" s="10">
        <f t="shared" si="9"/>
        <v>8657.7777777777774</v>
      </c>
      <c r="J79" t="str">
        <f>IFERROR(INDEX(Kommuneendringer!$H$2:$H$426,MATCH(H79,Kommuneendringer!$D$2:$D$426,0)),H79)</f>
        <v>NOTODDEN</v>
      </c>
    </row>
    <row r="80" spans="1:10" x14ac:dyDescent="0.25">
      <c r="A80" t="s">
        <v>2037</v>
      </c>
      <c r="B80" s="3">
        <v>42646775</v>
      </c>
      <c r="C80" s="10">
        <f t="shared" si="5"/>
        <v>2369265.277777778</v>
      </c>
      <c r="D80" s="3">
        <v>154448</v>
      </c>
      <c r="E80" s="10">
        <f t="shared" si="6"/>
        <v>8580.4444444444453</v>
      </c>
      <c r="G80" t="str">
        <f t="shared" si="7"/>
        <v>5007</v>
      </c>
      <c r="H80" t="str">
        <f t="shared" si="8"/>
        <v>NAMSOS</v>
      </c>
      <c r="I80" s="10">
        <f t="shared" si="9"/>
        <v>8580.4444444444453</v>
      </c>
      <c r="J80" t="str">
        <f>IFERROR(INDEX(Kommuneendringer!$H$2:$H$426,MATCH(H80,Kommuneendringer!$D$2:$D$426,0)),H80)</f>
        <v>NAMSOS</v>
      </c>
    </row>
    <row r="81" spans="1:10" x14ac:dyDescent="0.25">
      <c r="A81" t="s">
        <v>2038</v>
      </c>
      <c r="B81" s="3">
        <v>42254948</v>
      </c>
      <c r="C81" s="10">
        <f t="shared" si="5"/>
        <v>2347497.111111111</v>
      </c>
      <c r="D81" s="3">
        <v>127209</v>
      </c>
      <c r="E81" s="10">
        <f t="shared" si="6"/>
        <v>7067.166666666667</v>
      </c>
      <c r="G81" t="str">
        <f t="shared" si="7"/>
        <v>5031</v>
      </c>
      <c r="H81" t="str">
        <f t="shared" si="8"/>
        <v>MALVIK</v>
      </c>
      <c r="I81" s="10">
        <f t="shared" si="9"/>
        <v>7067.166666666667</v>
      </c>
      <c r="J81" t="str">
        <f>IFERROR(INDEX(Kommuneendringer!$H$2:$H$426,MATCH(H81,Kommuneendringer!$D$2:$D$426,0)),H81)</f>
        <v>MALVIK</v>
      </c>
    </row>
    <row r="82" spans="1:10" x14ac:dyDescent="0.25">
      <c r="A82" t="s">
        <v>2039</v>
      </c>
      <c r="B82" s="3">
        <v>41210274</v>
      </c>
      <c r="C82" s="10">
        <f t="shared" si="5"/>
        <v>2289459.6666666665</v>
      </c>
      <c r="D82" s="3">
        <v>130770</v>
      </c>
      <c r="E82" s="10">
        <f t="shared" si="6"/>
        <v>7265</v>
      </c>
      <c r="G82" t="str">
        <f t="shared" si="7"/>
        <v>5032</v>
      </c>
      <c r="H82" t="str">
        <f t="shared" si="8"/>
        <v>SELBU</v>
      </c>
      <c r="I82" s="10">
        <f t="shared" si="9"/>
        <v>7265</v>
      </c>
      <c r="J82" t="str">
        <f>IFERROR(INDEX(Kommuneendringer!$H$2:$H$426,MATCH(H82,Kommuneendringer!$D$2:$D$426,0)),H82)</f>
        <v>SELBU</v>
      </c>
    </row>
    <row r="83" spans="1:10" x14ac:dyDescent="0.25">
      <c r="A83" t="s">
        <v>2040</v>
      </c>
      <c r="B83" s="3">
        <v>35904402</v>
      </c>
      <c r="C83" s="10">
        <f t="shared" si="5"/>
        <v>1994689</v>
      </c>
      <c r="D83" s="3">
        <v>116973</v>
      </c>
      <c r="E83" s="10">
        <f t="shared" si="6"/>
        <v>6498.5</v>
      </c>
      <c r="G83" t="str">
        <f t="shared" si="7"/>
        <v>3053</v>
      </c>
      <c r="H83" t="str">
        <f t="shared" si="8"/>
        <v>JEVNAKER</v>
      </c>
      <c r="I83" s="10">
        <f t="shared" si="9"/>
        <v>6498.5</v>
      </c>
      <c r="J83" t="str">
        <f>IFERROR(INDEX(Kommuneendringer!$H$2:$H$426,MATCH(H83,Kommuneendringer!$D$2:$D$426,0)),H83)</f>
        <v>JEVNAKER</v>
      </c>
    </row>
    <row r="84" spans="1:10" x14ac:dyDescent="0.25">
      <c r="A84" t="s">
        <v>2041</v>
      </c>
      <c r="B84" s="3">
        <v>35591090</v>
      </c>
      <c r="C84" s="10">
        <f t="shared" si="5"/>
        <v>1977282.7777777778</v>
      </c>
      <c r="D84" s="3">
        <v>133282</v>
      </c>
      <c r="E84" s="10">
        <f t="shared" si="6"/>
        <v>7404.5555555555557</v>
      </c>
      <c r="G84" t="str">
        <f t="shared" si="7"/>
        <v>3422</v>
      </c>
      <c r="H84" t="str">
        <f t="shared" si="8"/>
        <v>ÅMOT</v>
      </c>
      <c r="I84" s="10">
        <f t="shared" si="9"/>
        <v>7404.5555555555557</v>
      </c>
      <c r="J84" t="str">
        <f>IFERROR(INDEX(Kommuneendringer!$H$2:$H$426,MATCH(H84,Kommuneendringer!$D$2:$D$426,0)),H84)</f>
        <v>ÅMOT</v>
      </c>
    </row>
    <row r="85" spans="1:10" x14ac:dyDescent="0.25">
      <c r="A85" t="s">
        <v>2042</v>
      </c>
      <c r="B85" s="3">
        <v>34297097</v>
      </c>
      <c r="C85" s="10">
        <f t="shared" si="5"/>
        <v>1905394.2777777778</v>
      </c>
      <c r="D85" s="3">
        <v>103332</v>
      </c>
      <c r="E85" s="10">
        <f t="shared" si="6"/>
        <v>5740.666666666667</v>
      </c>
      <c r="G85" t="str">
        <f t="shared" si="7"/>
        <v>3437</v>
      </c>
      <c r="H85" t="str">
        <f t="shared" si="8"/>
        <v>SEL</v>
      </c>
      <c r="I85" s="10">
        <f t="shared" si="9"/>
        <v>5740.666666666667</v>
      </c>
      <c r="J85" t="str">
        <f>IFERROR(INDEX(Kommuneendringer!$H$2:$H$426,MATCH(H85,Kommuneendringer!$D$2:$D$426,0)),H85)</f>
        <v>SEL</v>
      </c>
    </row>
    <row r="86" spans="1:10" x14ac:dyDescent="0.25">
      <c r="A86" t="s">
        <v>2043</v>
      </c>
      <c r="B86" s="3">
        <v>30133066</v>
      </c>
      <c r="C86" s="10">
        <f t="shared" si="5"/>
        <v>1674059.2222222222</v>
      </c>
      <c r="D86" s="3">
        <v>101218</v>
      </c>
      <c r="E86" s="10">
        <f t="shared" si="6"/>
        <v>5623.2222222222226</v>
      </c>
      <c r="G86" t="str">
        <f t="shared" si="7"/>
        <v>3423</v>
      </c>
      <c r="H86" t="str">
        <f t="shared" si="8"/>
        <v>STOR-ELVDAL</v>
      </c>
      <c r="I86" s="10">
        <f t="shared" si="9"/>
        <v>5623.2222222222226</v>
      </c>
      <c r="J86" t="str">
        <f>IFERROR(INDEX(Kommuneendringer!$H$2:$H$426,MATCH(H86,Kommuneendringer!$D$2:$D$426,0)),H86)</f>
        <v>STOR-ELVDAL</v>
      </c>
    </row>
    <row r="87" spans="1:10" x14ac:dyDescent="0.25">
      <c r="A87" t="s">
        <v>2044</v>
      </c>
      <c r="B87" s="3">
        <v>29683568</v>
      </c>
      <c r="C87" s="10">
        <f t="shared" si="5"/>
        <v>1649087.111111111</v>
      </c>
      <c r="D87" s="3">
        <v>100125</v>
      </c>
      <c r="E87" s="10">
        <f t="shared" si="6"/>
        <v>5562.5</v>
      </c>
      <c r="G87" t="str">
        <f t="shared" si="7"/>
        <v>3405</v>
      </c>
      <c r="H87" t="str">
        <f t="shared" si="8"/>
        <v>LILLEHAMMER</v>
      </c>
      <c r="I87" s="10">
        <f t="shared" si="9"/>
        <v>5562.5</v>
      </c>
      <c r="J87" t="str">
        <f>IFERROR(INDEX(Kommuneendringer!$H$2:$H$426,MATCH(H87,Kommuneendringer!$D$2:$D$426,0)),H87)</f>
        <v>LILLEHAMMER</v>
      </c>
    </row>
    <row r="88" spans="1:10" x14ac:dyDescent="0.25">
      <c r="A88" t="s">
        <v>2045</v>
      </c>
      <c r="B88" s="3">
        <v>29048861</v>
      </c>
      <c r="C88" s="10">
        <f t="shared" si="5"/>
        <v>1613825.611111111</v>
      </c>
      <c r="D88" s="3">
        <v>117458</v>
      </c>
      <c r="E88" s="10">
        <f t="shared" si="6"/>
        <v>6525.4444444444443</v>
      </c>
      <c r="G88" t="str">
        <f t="shared" si="7"/>
        <v>1566</v>
      </c>
      <c r="H88" t="str">
        <f t="shared" si="8"/>
        <v>SURNADAL</v>
      </c>
      <c r="I88" s="10">
        <f t="shared" si="9"/>
        <v>6525.4444444444443</v>
      </c>
      <c r="J88" t="str">
        <f>IFERROR(INDEX(Kommuneendringer!$H$2:$H$426,MATCH(H88,Kommuneendringer!$D$2:$D$426,0)),H88)</f>
        <v>SURNADAL</v>
      </c>
    </row>
    <row r="89" spans="1:10" x14ac:dyDescent="0.25">
      <c r="A89" t="s">
        <v>2046</v>
      </c>
      <c r="B89" s="3">
        <v>27222098</v>
      </c>
      <c r="C89" s="10">
        <f t="shared" si="5"/>
        <v>1512338.7777777778</v>
      </c>
      <c r="D89" s="3">
        <v>83424</v>
      </c>
      <c r="E89" s="10">
        <f t="shared" si="6"/>
        <v>4634.666666666667</v>
      </c>
      <c r="G89" t="str">
        <f t="shared" si="7"/>
        <v>3046</v>
      </c>
      <c r="H89" t="str">
        <f t="shared" si="8"/>
        <v>KRØDSHERAD</v>
      </c>
      <c r="I89" s="10">
        <f t="shared" si="9"/>
        <v>4634.666666666667</v>
      </c>
      <c r="J89" t="str">
        <f>IFERROR(INDEX(Kommuneendringer!$H$2:$H$426,MATCH(H89,Kommuneendringer!$D$2:$D$426,0)),H89)</f>
        <v>KRØDSHERAD</v>
      </c>
    </row>
    <row r="90" spans="1:10" x14ac:dyDescent="0.25">
      <c r="A90" t="s">
        <v>2047</v>
      </c>
      <c r="B90" s="3">
        <v>26407120</v>
      </c>
      <c r="C90" s="10">
        <f t="shared" si="5"/>
        <v>1467062.2222222222</v>
      </c>
      <c r="D90" s="3">
        <v>83329</v>
      </c>
      <c r="E90" s="10">
        <f t="shared" si="6"/>
        <v>4629.3888888888887</v>
      </c>
      <c r="G90" t="str">
        <f t="shared" si="7"/>
        <v>1119</v>
      </c>
      <c r="H90" t="str">
        <f t="shared" si="8"/>
        <v>HÅ</v>
      </c>
      <c r="I90" s="10">
        <f t="shared" si="9"/>
        <v>4629.3888888888887</v>
      </c>
      <c r="J90" t="str">
        <f>IFERROR(INDEX(Kommuneendringer!$H$2:$H$426,MATCH(H90,Kommuneendringer!$D$2:$D$426,0)),H90)</f>
        <v>HÅ</v>
      </c>
    </row>
    <row r="91" spans="1:10" x14ac:dyDescent="0.25">
      <c r="A91" t="s">
        <v>2048</v>
      </c>
      <c r="B91" s="3">
        <v>22468743</v>
      </c>
      <c r="C91" s="10">
        <f t="shared" si="5"/>
        <v>1248263.5</v>
      </c>
      <c r="D91" s="3">
        <v>98447</v>
      </c>
      <c r="E91" s="10">
        <f t="shared" si="6"/>
        <v>5469.2777777777774</v>
      </c>
      <c r="G91" t="str">
        <f t="shared" si="7"/>
        <v>5045</v>
      </c>
      <c r="H91" t="str">
        <f t="shared" si="8"/>
        <v>GRONG</v>
      </c>
      <c r="I91" s="10">
        <f t="shared" si="9"/>
        <v>5469.2777777777774</v>
      </c>
      <c r="J91" t="str">
        <f>IFERROR(INDEX(Kommuneendringer!$H$2:$H$426,MATCH(H91,Kommuneendringer!$D$2:$D$426,0)),H91)</f>
        <v>GRONG</v>
      </c>
    </row>
    <row r="92" spans="1:10" x14ac:dyDescent="0.25">
      <c r="A92" t="s">
        <v>2049</v>
      </c>
      <c r="B92" s="3">
        <v>21397952</v>
      </c>
      <c r="C92" s="10">
        <f t="shared" si="5"/>
        <v>1188775.111111111</v>
      </c>
      <c r="D92" s="3">
        <v>72119</v>
      </c>
      <c r="E92" s="10">
        <f t="shared" si="6"/>
        <v>4006.6111111111113</v>
      </c>
      <c r="G92" t="str">
        <f t="shared" si="7"/>
        <v>4206</v>
      </c>
      <c r="H92" t="str">
        <f t="shared" si="8"/>
        <v>FARSUND</v>
      </c>
      <c r="I92" s="10">
        <f t="shared" si="9"/>
        <v>4006.6111111111113</v>
      </c>
      <c r="J92" t="str">
        <f>IFERROR(INDEX(Kommuneendringer!$H$2:$H$426,MATCH(H92,Kommuneendringer!$D$2:$D$426,0)),H92)</f>
        <v>FARSUND</v>
      </c>
    </row>
    <row r="93" spans="1:10" x14ac:dyDescent="0.25">
      <c r="A93" t="s">
        <v>2050</v>
      </c>
      <c r="B93" s="3">
        <v>21341948</v>
      </c>
      <c r="C93" s="10">
        <f t="shared" si="5"/>
        <v>1185663.7777777778</v>
      </c>
      <c r="D93" s="3">
        <v>77176</v>
      </c>
      <c r="E93" s="10">
        <f t="shared" si="6"/>
        <v>4287.5555555555557</v>
      </c>
      <c r="G93" t="str">
        <f t="shared" si="7"/>
        <v>3438</v>
      </c>
      <c r="H93" t="str">
        <f t="shared" si="8"/>
        <v>SØR-FRON</v>
      </c>
      <c r="I93" s="10">
        <f t="shared" si="9"/>
        <v>4287.5555555555557</v>
      </c>
      <c r="J93" t="str">
        <f>IFERROR(INDEX(Kommuneendringer!$H$2:$H$426,MATCH(H93,Kommuneendringer!$D$2:$D$426,0)),H93)</f>
        <v>SØR-FRON</v>
      </c>
    </row>
    <row r="94" spans="1:10" x14ac:dyDescent="0.25">
      <c r="A94" t="s">
        <v>2051</v>
      </c>
      <c r="B94" s="3">
        <v>21324956</v>
      </c>
      <c r="C94" s="10">
        <f t="shared" si="5"/>
        <v>1184719.7777777778</v>
      </c>
      <c r="D94" s="3">
        <v>89266</v>
      </c>
      <c r="E94" s="10">
        <f t="shared" si="6"/>
        <v>4959.2222222222226</v>
      </c>
      <c r="G94" t="str">
        <f t="shared" si="7"/>
        <v>3448</v>
      </c>
      <c r="H94" t="str">
        <f t="shared" si="8"/>
        <v>NORDRE LAND</v>
      </c>
      <c r="I94" s="10">
        <f t="shared" si="9"/>
        <v>4959.2222222222226</v>
      </c>
      <c r="J94" t="str">
        <f>IFERROR(INDEX(Kommuneendringer!$H$2:$H$426,MATCH(H94,Kommuneendringer!$D$2:$D$426,0)),H94)</f>
        <v>NORDRE LAND</v>
      </c>
    </row>
    <row r="95" spans="1:10" x14ac:dyDescent="0.25">
      <c r="A95" t="s">
        <v>2052</v>
      </c>
      <c r="B95" s="3">
        <v>21317479</v>
      </c>
      <c r="C95" s="10">
        <f t="shared" si="5"/>
        <v>1184304.388888889</v>
      </c>
      <c r="D95" s="3">
        <v>96544</v>
      </c>
      <c r="E95" s="10">
        <f t="shared" si="6"/>
        <v>5363.5555555555557</v>
      </c>
      <c r="G95" t="str">
        <f t="shared" si="7"/>
        <v>3050</v>
      </c>
      <c r="H95" t="str">
        <f t="shared" si="8"/>
        <v>FLESBERG</v>
      </c>
      <c r="I95" s="10">
        <f t="shared" si="9"/>
        <v>5363.5555555555557</v>
      </c>
      <c r="J95" t="str">
        <f>IFERROR(INDEX(Kommuneendringer!$H$2:$H$426,MATCH(H95,Kommuneendringer!$D$2:$D$426,0)),H95)</f>
        <v>FLESBERG</v>
      </c>
    </row>
    <row r="96" spans="1:10" x14ac:dyDescent="0.25">
      <c r="A96" t="s">
        <v>2053</v>
      </c>
      <c r="B96" s="3">
        <v>20145511</v>
      </c>
      <c r="C96" s="10">
        <f t="shared" si="5"/>
        <v>1119195.0555555555</v>
      </c>
      <c r="D96" s="3">
        <v>61205</v>
      </c>
      <c r="E96" s="10">
        <f t="shared" si="6"/>
        <v>3400.2777777777778</v>
      </c>
      <c r="G96" t="str">
        <f t="shared" si="7"/>
        <v>1108</v>
      </c>
      <c r="H96" t="str">
        <f t="shared" si="8"/>
        <v>SANDNES</v>
      </c>
      <c r="I96" s="10">
        <f t="shared" si="9"/>
        <v>3400.2777777777778</v>
      </c>
      <c r="J96" t="str">
        <f>IFERROR(INDEX(Kommuneendringer!$H$2:$H$426,MATCH(H96,Kommuneendringer!$D$2:$D$426,0)),H96)</f>
        <v>SANDNES</v>
      </c>
    </row>
    <row r="97" spans="1:10" x14ac:dyDescent="0.25">
      <c r="A97" t="s">
        <v>2054</v>
      </c>
      <c r="B97" s="3">
        <v>19747121</v>
      </c>
      <c r="C97" s="10">
        <f t="shared" si="5"/>
        <v>1097062.2777777778</v>
      </c>
      <c r="D97" s="3">
        <v>57214</v>
      </c>
      <c r="E97" s="10">
        <f t="shared" si="6"/>
        <v>3178.5555555555557</v>
      </c>
      <c r="G97" t="str">
        <f t="shared" si="7"/>
        <v>1121</v>
      </c>
      <c r="H97" t="str">
        <f t="shared" si="8"/>
        <v>TIME</v>
      </c>
      <c r="I97" s="10">
        <f t="shared" si="9"/>
        <v>3178.5555555555557</v>
      </c>
      <c r="J97" t="str">
        <f>IFERROR(INDEX(Kommuneendringer!$H$2:$H$426,MATCH(H97,Kommuneendringer!$D$2:$D$426,0)),H97)</f>
        <v>TIME</v>
      </c>
    </row>
    <row r="98" spans="1:10" x14ac:dyDescent="0.25">
      <c r="A98" t="s">
        <v>2055</v>
      </c>
      <c r="B98" s="3">
        <v>19344547</v>
      </c>
      <c r="C98" s="10">
        <f t="shared" si="5"/>
        <v>1074697.0555555555</v>
      </c>
      <c r="D98" s="3">
        <v>68807</v>
      </c>
      <c r="E98" s="10">
        <f t="shared" si="6"/>
        <v>3822.6111111111113</v>
      </c>
      <c r="G98" t="str">
        <f t="shared" si="7"/>
        <v>0301</v>
      </c>
      <c r="H98" t="str">
        <f t="shared" si="8"/>
        <v>OSLO</v>
      </c>
      <c r="I98" s="10">
        <f t="shared" si="9"/>
        <v>3822.6111111111113</v>
      </c>
      <c r="J98" t="str">
        <f>IFERROR(INDEX(Kommuneendringer!$H$2:$H$426,MATCH(H98,Kommuneendringer!$D$2:$D$426,0)),H98)</f>
        <v>OSLO</v>
      </c>
    </row>
    <row r="99" spans="1:10" x14ac:dyDescent="0.25">
      <c r="A99" t="s">
        <v>2056</v>
      </c>
      <c r="B99" s="3">
        <v>18241017</v>
      </c>
      <c r="C99" s="10">
        <f t="shared" si="5"/>
        <v>1013389.8333333334</v>
      </c>
      <c r="D99" s="3">
        <v>70244</v>
      </c>
      <c r="E99" s="10">
        <f t="shared" si="6"/>
        <v>3902.4444444444443</v>
      </c>
      <c r="G99" t="str">
        <f t="shared" si="7"/>
        <v>3023</v>
      </c>
      <c r="H99" t="str">
        <f t="shared" si="8"/>
        <v>NESODDEN</v>
      </c>
      <c r="I99" s="10">
        <f t="shared" si="9"/>
        <v>3902.4444444444443</v>
      </c>
      <c r="J99" t="str">
        <f>IFERROR(INDEX(Kommuneendringer!$H$2:$H$426,MATCH(H99,Kommuneendringer!$D$2:$D$426,0)),H99)</f>
        <v>NESODDEN</v>
      </c>
    </row>
    <row r="100" spans="1:10" x14ac:dyDescent="0.25">
      <c r="A100" t="s">
        <v>2057</v>
      </c>
      <c r="B100" s="3">
        <v>17999813</v>
      </c>
      <c r="C100" s="10">
        <f t="shared" si="5"/>
        <v>999989.61111111112</v>
      </c>
      <c r="D100" s="3">
        <v>64392</v>
      </c>
      <c r="E100" s="10">
        <f t="shared" si="6"/>
        <v>3577.3333333333335</v>
      </c>
      <c r="G100" t="str">
        <f t="shared" si="7"/>
        <v>3029</v>
      </c>
      <c r="H100" t="str">
        <f t="shared" si="8"/>
        <v>LØRENSKOG</v>
      </c>
      <c r="I100" s="10">
        <f t="shared" si="9"/>
        <v>3577.3333333333335</v>
      </c>
      <c r="J100" t="str">
        <f>IFERROR(INDEX(Kommuneendringer!$H$2:$H$426,MATCH(H100,Kommuneendringer!$D$2:$D$426,0)),H100)</f>
        <v>LØRENSKOG</v>
      </c>
    </row>
    <row r="101" spans="1:10" x14ac:dyDescent="0.25">
      <c r="A101" t="s">
        <v>2058</v>
      </c>
      <c r="B101" s="3">
        <v>16930486</v>
      </c>
      <c r="C101" s="10">
        <f t="shared" si="5"/>
        <v>940582.5555555555</v>
      </c>
      <c r="D101" s="3">
        <v>62663</v>
      </c>
      <c r="E101" s="10">
        <f t="shared" si="6"/>
        <v>3481.2777777777778</v>
      </c>
      <c r="G101" t="str">
        <f t="shared" si="7"/>
        <v>3424</v>
      </c>
      <c r="H101" t="str">
        <f t="shared" si="8"/>
        <v>RENDALEN</v>
      </c>
      <c r="I101" s="10">
        <f t="shared" si="9"/>
        <v>3481.2777777777778</v>
      </c>
      <c r="J101" t="str">
        <f>IFERROR(INDEX(Kommuneendringer!$H$2:$H$426,MATCH(H101,Kommuneendringer!$D$2:$D$426,0)),H101)</f>
        <v>RENDALEN</v>
      </c>
    </row>
    <row r="102" spans="1:10" x14ac:dyDescent="0.25">
      <c r="A102" t="s">
        <v>2059</v>
      </c>
      <c r="B102" s="3">
        <v>16902009</v>
      </c>
      <c r="C102" s="10">
        <f t="shared" si="5"/>
        <v>939000.5</v>
      </c>
      <c r="D102" s="3">
        <v>59653</v>
      </c>
      <c r="E102" s="10">
        <f t="shared" si="6"/>
        <v>3314.0555555555557</v>
      </c>
      <c r="G102" t="str">
        <f t="shared" si="7"/>
        <v>3436</v>
      </c>
      <c r="H102" t="str">
        <f t="shared" si="8"/>
        <v>NORD-FRON</v>
      </c>
      <c r="I102" s="10">
        <f t="shared" si="9"/>
        <v>3314.0555555555557</v>
      </c>
      <c r="J102" t="str">
        <f>IFERROR(INDEX(Kommuneendringer!$H$2:$H$426,MATCH(H102,Kommuneendringer!$D$2:$D$426,0)),H102)</f>
        <v>NORD-FRON</v>
      </c>
    </row>
    <row r="103" spans="1:10" x14ac:dyDescent="0.25">
      <c r="A103" t="s">
        <v>2060</v>
      </c>
      <c r="B103" s="3">
        <v>15709008</v>
      </c>
      <c r="C103" s="10">
        <f t="shared" si="5"/>
        <v>872722.66666666663</v>
      </c>
      <c r="D103" s="3">
        <v>47281</v>
      </c>
      <c r="E103" s="10">
        <f t="shared" si="6"/>
        <v>2626.7222222222222</v>
      </c>
      <c r="G103" t="str">
        <f t="shared" si="7"/>
        <v>1103</v>
      </c>
      <c r="H103" t="str">
        <f t="shared" si="8"/>
        <v>STAVANGER</v>
      </c>
      <c r="I103" s="10">
        <f t="shared" si="9"/>
        <v>2626.7222222222222</v>
      </c>
      <c r="J103" t="str">
        <f>IFERROR(INDEX(Kommuneendringer!$H$2:$H$426,MATCH(H103,Kommuneendringer!$D$2:$D$426,0)),H103)</f>
        <v>STAVANGER</v>
      </c>
    </row>
    <row r="104" spans="1:10" x14ac:dyDescent="0.25">
      <c r="A104" t="s">
        <v>2061</v>
      </c>
      <c r="B104" s="3">
        <v>15050269</v>
      </c>
      <c r="C104" s="10">
        <f t="shared" si="5"/>
        <v>836126.0555555555</v>
      </c>
      <c r="D104" s="3">
        <v>52675</v>
      </c>
      <c r="E104" s="10">
        <f t="shared" si="6"/>
        <v>2926.3888888888887</v>
      </c>
      <c r="G104" t="str">
        <f t="shared" si="7"/>
        <v>3039</v>
      </c>
      <c r="H104" t="str">
        <f t="shared" si="8"/>
        <v>FLÅ</v>
      </c>
      <c r="I104" s="10">
        <f t="shared" si="9"/>
        <v>2926.3888888888887</v>
      </c>
      <c r="J104" t="str">
        <f>IFERROR(INDEX(Kommuneendringer!$H$2:$H$426,MATCH(H104,Kommuneendringer!$D$2:$D$426,0)),H104)</f>
        <v>FLÅ</v>
      </c>
    </row>
    <row r="105" spans="1:10" x14ac:dyDescent="0.25">
      <c r="A105" t="s">
        <v>2062</v>
      </c>
      <c r="B105" s="3">
        <v>14659511</v>
      </c>
      <c r="C105" s="10">
        <f t="shared" si="5"/>
        <v>814417.27777777775</v>
      </c>
      <c r="D105" s="3">
        <v>51762</v>
      </c>
      <c r="E105" s="10">
        <f t="shared" si="6"/>
        <v>2875.6666666666665</v>
      </c>
      <c r="G105" t="str">
        <f t="shared" si="7"/>
        <v>3441</v>
      </c>
      <c r="H105" t="str">
        <f t="shared" si="8"/>
        <v>GAUSDAL</v>
      </c>
      <c r="I105" s="10">
        <f t="shared" si="9"/>
        <v>2875.6666666666665</v>
      </c>
      <c r="J105" t="str">
        <f>IFERROR(INDEX(Kommuneendringer!$H$2:$H$426,MATCH(H105,Kommuneendringer!$D$2:$D$426,0)),H105)</f>
        <v>GAUSDAL</v>
      </c>
    </row>
    <row r="106" spans="1:10" x14ac:dyDescent="0.25">
      <c r="A106" t="s">
        <v>2063</v>
      </c>
      <c r="B106" s="3">
        <v>13558967</v>
      </c>
      <c r="C106" s="10">
        <f t="shared" si="5"/>
        <v>753275.9444444445</v>
      </c>
      <c r="D106" s="3">
        <v>48764</v>
      </c>
      <c r="E106" s="10">
        <f t="shared" si="6"/>
        <v>2709.1111111111113</v>
      </c>
      <c r="G106" t="str">
        <f t="shared" si="7"/>
        <v>4204</v>
      </c>
      <c r="H106" t="str">
        <f t="shared" si="8"/>
        <v>KRISTIANSAND</v>
      </c>
      <c r="I106" s="10">
        <f t="shared" si="9"/>
        <v>2709.1111111111113</v>
      </c>
      <c r="J106" t="str">
        <f>IFERROR(INDEX(Kommuneendringer!$H$2:$H$426,MATCH(H106,Kommuneendringer!$D$2:$D$426,0)),H106)</f>
        <v>KRISTIANSAND</v>
      </c>
    </row>
    <row r="107" spans="1:10" x14ac:dyDescent="0.25">
      <c r="A107" t="s">
        <v>2064</v>
      </c>
      <c r="B107" s="3">
        <v>13443078</v>
      </c>
      <c r="C107" s="10">
        <f t="shared" si="5"/>
        <v>746837.66666666663</v>
      </c>
      <c r="D107" s="3">
        <v>47422</v>
      </c>
      <c r="E107" s="10">
        <f t="shared" si="6"/>
        <v>2634.5555555555557</v>
      </c>
      <c r="G107" t="str">
        <f t="shared" si="7"/>
        <v>3027</v>
      </c>
      <c r="H107" t="str">
        <f t="shared" si="8"/>
        <v>RÆLINGEN</v>
      </c>
      <c r="I107" s="10">
        <f t="shared" si="9"/>
        <v>2634.5555555555557</v>
      </c>
      <c r="J107" t="str">
        <f>IFERROR(INDEX(Kommuneendringer!$H$2:$H$426,MATCH(H107,Kommuneendringer!$D$2:$D$426,0)),H107)</f>
        <v>RÆLINGEN</v>
      </c>
    </row>
    <row r="108" spans="1:10" x14ac:dyDescent="0.25">
      <c r="A108" t="s">
        <v>2065</v>
      </c>
      <c r="B108" s="3">
        <v>13429478</v>
      </c>
      <c r="C108" s="10">
        <f t="shared" si="5"/>
        <v>746082.11111111112</v>
      </c>
      <c r="D108" s="3">
        <v>50773</v>
      </c>
      <c r="E108" s="10">
        <f t="shared" si="6"/>
        <v>2820.7222222222222</v>
      </c>
      <c r="G108" t="str">
        <f t="shared" si="7"/>
        <v>3812</v>
      </c>
      <c r="H108" t="str">
        <f t="shared" si="8"/>
        <v>SILJAN</v>
      </c>
      <c r="I108" s="10">
        <f t="shared" si="9"/>
        <v>2820.7222222222222</v>
      </c>
      <c r="J108" t="str">
        <f>IFERROR(INDEX(Kommuneendringer!$H$2:$H$426,MATCH(H108,Kommuneendringer!$D$2:$D$426,0)),H108)</f>
        <v>SILJAN</v>
      </c>
    </row>
    <row r="109" spans="1:10" x14ac:dyDescent="0.25">
      <c r="A109" t="s">
        <v>2066</v>
      </c>
      <c r="B109" s="3">
        <v>13229447</v>
      </c>
      <c r="C109" s="10">
        <f t="shared" si="5"/>
        <v>734969.27777777775</v>
      </c>
      <c r="D109" s="3">
        <v>53025</v>
      </c>
      <c r="E109" s="10">
        <f t="shared" si="6"/>
        <v>2945.8333333333335</v>
      </c>
      <c r="G109" t="str">
        <f t="shared" si="7"/>
        <v>5058</v>
      </c>
      <c r="H109" t="str">
        <f t="shared" si="8"/>
        <v>ÅFJORD</v>
      </c>
      <c r="I109" s="10">
        <f t="shared" si="9"/>
        <v>2945.8333333333335</v>
      </c>
      <c r="J109" t="str">
        <f>IFERROR(INDEX(Kommuneendringer!$H$2:$H$426,MATCH(H109,Kommuneendringer!$D$2:$D$426,0)),H109)</f>
        <v>ÅFJORD</v>
      </c>
    </row>
    <row r="110" spans="1:10" x14ac:dyDescent="0.25">
      <c r="A110" t="s">
        <v>2067</v>
      </c>
      <c r="B110" s="3">
        <v>12451051</v>
      </c>
      <c r="C110" s="10">
        <f t="shared" si="5"/>
        <v>691725.0555555555</v>
      </c>
      <c r="D110" s="3">
        <v>44937</v>
      </c>
      <c r="E110" s="10">
        <f t="shared" si="6"/>
        <v>2496.5</v>
      </c>
      <c r="G110" t="str">
        <f t="shared" si="7"/>
        <v>3051</v>
      </c>
      <c r="H110" t="str">
        <f t="shared" si="8"/>
        <v>ROLLAG</v>
      </c>
      <c r="I110" s="10">
        <f t="shared" si="9"/>
        <v>2496.5</v>
      </c>
      <c r="J110" t="str">
        <f>IFERROR(INDEX(Kommuneendringer!$H$2:$H$426,MATCH(H110,Kommuneendringer!$D$2:$D$426,0)),H110)</f>
        <v>ROLLAG</v>
      </c>
    </row>
    <row r="111" spans="1:10" x14ac:dyDescent="0.25">
      <c r="A111" t="s">
        <v>2068</v>
      </c>
      <c r="B111" s="3">
        <v>11636935</v>
      </c>
      <c r="C111" s="10">
        <f t="shared" si="5"/>
        <v>646496.38888888888</v>
      </c>
      <c r="D111" s="3">
        <v>32721</v>
      </c>
      <c r="E111" s="10">
        <f t="shared" si="6"/>
        <v>1817.8333333333333</v>
      </c>
      <c r="G111" t="str">
        <f t="shared" si="7"/>
        <v>1539</v>
      </c>
      <c r="H111" t="str">
        <f t="shared" si="8"/>
        <v>RAUMA</v>
      </c>
      <c r="I111" s="10">
        <f t="shared" si="9"/>
        <v>1817.8333333333333</v>
      </c>
      <c r="J111" t="str">
        <f>IFERROR(INDEX(Kommuneendringer!$H$2:$H$426,MATCH(H111,Kommuneendringer!$D$2:$D$426,0)),H111)</f>
        <v>RAUMA</v>
      </c>
    </row>
    <row r="112" spans="1:10" x14ac:dyDescent="0.25">
      <c r="A112" t="s">
        <v>2069</v>
      </c>
      <c r="B112" s="3">
        <v>11487701</v>
      </c>
      <c r="C112" s="10">
        <f t="shared" si="5"/>
        <v>638205.61111111112</v>
      </c>
      <c r="D112" s="3">
        <v>40335</v>
      </c>
      <c r="E112" s="10">
        <f t="shared" si="6"/>
        <v>2240.8333333333335</v>
      </c>
      <c r="G112" t="str">
        <f t="shared" si="7"/>
        <v>3813</v>
      </c>
      <c r="H112" t="str">
        <f t="shared" si="8"/>
        <v>BAMBLE</v>
      </c>
      <c r="I112" s="10">
        <f t="shared" si="9"/>
        <v>2240.8333333333335</v>
      </c>
      <c r="J112" t="str">
        <f>IFERROR(INDEX(Kommuneendringer!$H$2:$H$426,MATCH(H112,Kommuneendringer!$D$2:$D$426,0)),H112)</f>
        <v>BAMBLE</v>
      </c>
    </row>
    <row r="113" spans="1:10" x14ac:dyDescent="0.25">
      <c r="A113" t="s">
        <v>2070</v>
      </c>
      <c r="B113" s="3">
        <v>10990159</v>
      </c>
      <c r="C113" s="10">
        <f t="shared" si="5"/>
        <v>610564.38888888888</v>
      </c>
      <c r="D113" s="3">
        <v>31350</v>
      </c>
      <c r="E113" s="10">
        <f t="shared" si="6"/>
        <v>1741.6666666666667</v>
      </c>
      <c r="G113" t="str">
        <f t="shared" si="7"/>
        <v>1127</v>
      </c>
      <c r="H113" t="str">
        <f t="shared" si="8"/>
        <v>RANDABERG</v>
      </c>
      <c r="I113" s="10">
        <f t="shared" si="9"/>
        <v>1741.6666666666667</v>
      </c>
      <c r="J113" t="str">
        <f>IFERROR(INDEX(Kommuneendringer!$H$2:$H$426,MATCH(H113,Kommuneendringer!$D$2:$D$426,0)),H113)</f>
        <v>RANDABERG</v>
      </c>
    </row>
    <row r="114" spans="1:10" x14ac:dyDescent="0.25">
      <c r="A114" t="s">
        <v>2071</v>
      </c>
      <c r="B114" s="3">
        <v>10980361</v>
      </c>
      <c r="C114" s="10">
        <f t="shared" si="5"/>
        <v>610020.0555555555</v>
      </c>
      <c r="D114" s="3">
        <v>90440</v>
      </c>
      <c r="E114" s="10">
        <f t="shared" si="6"/>
        <v>5024.4444444444443</v>
      </c>
      <c r="G114" t="str">
        <f t="shared" si="7"/>
        <v>1579</v>
      </c>
      <c r="H114" t="str">
        <f t="shared" si="8"/>
        <v>HUSTADVIKA</v>
      </c>
      <c r="I114" s="10">
        <f t="shared" si="9"/>
        <v>5024.4444444444443</v>
      </c>
      <c r="J114" t="str">
        <f>IFERROR(INDEX(Kommuneendringer!$H$2:$H$426,MATCH(H114,Kommuneendringer!$D$2:$D$426,0)),H114)</f>
        <v>HUSTADVIKA</v>
      </c>
    </row>
    <row r="115" spans="1:10" x14ac:dyDescent="0.25">
      <c r="A115" t="s">
        <v>2072</v>
      </c>
      <c r="B115" s="3">
        <v>10643674</v>
      </c>
      <c r="C115" s="10">
        <f t="shared" si="5"/>
        <v>591315.22222222225</v>
      </c>
      <c r="D115" s="3">
        <v>50445</v>
      </c>
      <c r="E115" s="10">
        <f t="shared" si="6"/>
        <v>2802.5</v>
      </c>
      <c r="G115" t="str">
        <f t="shared" si="7"/>
        <v>5046</v>
      </c>
      <c r="H115" t="str">
        <f t="shared" si="8"/>
        <v>HØYLANDET</v>
      </c>
      <c r="I115" s="10">
        <f t="shared" si="9"/>
        <v>2802.5</v>
      </c>
      <c r="J115" t="str">
        <f>IFERROR(INDEX(Kommuneendringer!$H$2:$H$426,MATCH(H115,Kommuneendringer!$D$2:$D$426,0)),H115)</f>
        <v>HØYLANDET</v>
      </c>
    </row>
    <row r="116" spans="1:10" x14ac:dyDescent="0.25">
      <c r="A116" t="s">
        <v>2073</v>
      </c>
      <c r="B116" s="3">
        <v>10313828</v>
      </c>
      <c r="C116" s="10">
        <f t="shared" si="5"/>
        <v>572990.4444444445</v>
      </c>
      <c r="D116" s="3">
        <v>49304</v>
      </c>
      <c r="E116" s="10">
        <f t="shared" si="6"/>
        <v>2739.1111111111113</v>
      </c>
      <c r="G116" t="str">
        <f t="shared" si="7"/>
        <v>4202</v>
      </c>
      <c r="H116" t="str">
        <f t="shared" si="8"/>
        <v>GRIMSTAD</v>
      </c>
      <c r="I116" s="10">
        <f t="shared" si="9"/>
        <v>2739.1111111111113</v>
      </c>
      <c r="J116" t="str">
        <f>IFERROR(INDEX(Kommuneendringer!$H$2:$H$426,MATCH(H116,Kommuneendringer!$D$2:$D$426,0)),H116)</f>
        <v>GRIMSTAD</v>
      </c>
    </row>
    <row r="117" spans="1:10" x14ac:dyDescent="0.25">
      <c r="A117" t="s">
        <v>2074</v>
      </c>
      <c r="B117" s="3">
        <v>10112359</v>
      </c>
      <c r="C117" s="10">
        <f t="shared" si="5"/>
        <v>561797.72222222225</v>
      </c>
      <c r="D117" s="3">
        <v>42034</v>
      </c>
      <c r="E117" s="10">
        <f t="shared" si="6"/>
        <v>2335.2222222222222</v>
      </c>
      <c r="G117" t="str">
        <f t="shared" si="7"/>
        <v>1563</v>
      </c>
      <c r="H117" t="str">
        <f t="shared" si="8"/>
        <v>SUNNDAL</v>
      </c>
      <c r="I117" s="10">
        <f t="shared" si="9"/>
        <v>2335.2222222222222</v>
      </c>
      <c r="J117" t="str">
        <f>IFERROR(INDEX(Kommuneendringer!$H$2:$H$426,MATCH(H117,Kommuneendringer!$D$2:$D$426,0)),H117)</f>
        <v>SUNNDAL</v>
      </c>
    </row>
    <row r="118" spans="1:10" x14ac:dyDescent="0.25">
      <c r="A118" t="s">
        <v>2075</v>
      </c>
      <c r="B118" s="3">
        <v>9495110</v>
      </c>
      <c r="C118" s="10">
        <f t="shared" si="5"/>
        <v>527506.11111111112</v>
      </c>
      <c r="D118" s="3">
        <v>26771</v>
      </c>
      <c r="E118" s="10">
        <f t="shared" si="6"/>
        <v>1487.2777777777778</v>
      </c>
      <c r="G118" t="str">
        <f t="shared" si="7"/>
        <v>5022</v>
      </c>
      <c r="H118" t="str">
        <f t="shared" si="8"/>
        <v>RENNEBU</v>
      </c>
      <c r="I118" s="10">
        <f t="shared" si="9"/>
        <v>1487.2777777777778</v>
      </c>
      <c r="J118" t="str">
        <f>IFERROR(INDEX(Kommuneendringer!$H$2:$H$426,MATCH(H118,Kommuneendringer!$D$2:$D$426,0)),H118)</f>
        <v>RENNEBU</v>
      </c>
    </row>
    <row r="119" spans="1:10" x14ac:dyDescent="0.25">
      <c r="A119" t="s">
        <v>2076</v>
      </c>
      <c r="B119" s="3">
        <v>9182392</v>
      </c>
      <c r="C119" s="10">
        <f t="shared" si="5"/>
        <v>510132.88888888888</v>
      </c>
      <c r="D119" s="3">
        <v>37649</v>
      </c>
      <c r="E119" s="10">
        <f t="shared" si="6"/>
        <v>2091.6111111111113</v>
      </c>
      <c r="G119" t="str">
        <f t="shared" si="7"/>
        <v>3439</v>
      </c>
      <c r="H119" t="str">
        <f t="shared" si="8"/>
        <v>RINGEBU</v>
      </c>
      <c r="I119" s="10">
        <f t="shared" si="9"/>
        <v>2091.6111111111113</v>
      </c>
      <c r="J119" t="str">
        <f>IFERROR(INDEX(Kommuneendringer!$H$2:$H$426,MATCH(H119,Kommuneendringer!$D$2:$D$426,0)),H119)</f>
        <v>RINGEBU</v>
      </c>
    </row>
    <row r="120" spans="1:10" x14ac:dyDescent="0.25">
      <c r="A120" t="s">
        <v>2077</v>
      </c>
      <c r="B120" s="3">
        <v>8762795</v>
      </c>
      <c r="C120" s="10">
        <f t="shared" si="5"/>
        <v>486821.94444444444</v>
      </c>
      <c r="D120" s="3">
        <v>25126</v>
      </c>
      <c r="E120" s="10">
        <f t="shared" si="6"/>
        <v>1395.8888888888889</v>
      </c>
      <c r="G120" t="str">
        <f t="shared" si="7"/>
        <v>3433</v>
      </c>
      <c r="H120" t="str">
        <f t="shared" si="8"/>
        <v>SKJÅK</v>
      </c>
      <c r="I120" s="10">
        <f t="shared" si="9"/>
        <v>1395.8888888888889</v>
      </c>
      <c r="J120" t="str">
        <f>IFERROR(INDEX(Kommuneendringer!$H$2:$H$426,MATCH(H120,Kommuneendringer!$D$2:$D$426,0)),H120)</f>
        <v>SKJÅK</v>
      </c>
    </row>
    <row r="121" spans="1:10" x14ac:dyDescent="0.25">
      <c r="A121" t="s">
        <v>2078</v>
      </c>
      <c r="B121" s="3">
        <v>8534290</v>
      </c>
      <c r="C121" s="10">
        <f t="shared" si="5"/>
        <v>474127.22222222225</v>
      </c>
      <c r="D121" s="3">
        <v>37153</v>
      </c>
      <c r="E121" s="10">
        <f t="shared" si="6"/>
        <v>2064.0555555555557</v>
      </c>
      <c r="G121" t="str">
        <f t="shared" si="7"/>
        <v>4203</v>
      </c>
      <c r="H121" t="str">
        <f t="shared" si="8"/>
        <v>ARENDAL</v>
      </c>
      <c r="I121" s="10">
        <f t="shared" si="9"/>
        <v>2064.0555555555557</v>
      </c>
      <c r="J121" t="str">
        <f>IFERROR(INDEX(Kommuneendringer!$H$2:$H$426,MATCH(H121,Kommuneendringer!$D$2:$D$426,0)),H121)</f>
        <v>ARENDAL</v>
      </c>
    </row>
    <row r="122" spans="1:10" x14ac:dyDescent="0.25">
      <c r="A122" t="s">
        <v>2079</v>
      </c>
      <c r="B122" s="3">
        <v>8264815</v>
      </c>
      <c r="C122" s="10">
        <f t="shared" si="5"/>
        <v>459156.38888888888</v>
      </c>
      <c r="D122" s="3">
        <v>33332</v>
      </c>
      <c r="E122" s="10">
        <f t="shared" si="6"/>
        <v>1851.7777777777778</v>
      </c>
      <c r="G122" t="str">
        <f t="shared" si="7"/>
        <v>1812</v>
      </c>
      <c r="H122" t="str">
        <f t="shared" si="8"/>
        <v>SØMNA</v>
      </c>
      <c r="I122" s="10">
        <f t="shared" si="9"/>
        <v>1851.7777777777778</v>
      </c>
      <c r="J122" t="str">
        <f>IFERROR(INDEX(Kommuneendringer!$H$2:$H$426,MATCH(H122,Kommuneendringer!$D$2:$D$426,0)),H122)</f>
        <v>SØMNA</v>
      </c>
    </row>
    <row r="123" spans="1:10" x14ac:dyDescent="0.25">
      <c r="A123" t="s">
        <v>2080</v>
      </c>
      <c r="B123" s="3">
        <v>7283176</v>
      </c>
      <c r="C123" s="10">
        <f t="shared" si="5"/>
        <v>404620.88888888888</v>
      </c>
      <c r="D123" s="3">
        <v>44921</v>
      </c>
      <c r="E123" s="10">
        <f t="shared" si="6"/>
        <v>2495.6111111111113</v>
      </c>
      <c r="G123" t="str">
        <f t="shared" si="7"/>
        <v>5060</v>
      </c>
      <c r="H123" t="str">
        <f t="shared" si="8"/>
        <v>NÆRØYSUND</v>
      </c>
      <c r="I123" s="10">
        <f t="shared" si="9"/>
        <v>2495.6111111111113</v>
      </c>
      <c r="J123" t="str">
        <f>IFERROR(INDEX(Kommuneendringer!$H$2:$H$426,MATCH(H123,Kommuneendringer!$D$2:$D$426,0)),H123)</f>
        <v>NÆRØYSUND</v>
      </c>
    </row>
    <row r="124" spans="1:10" x14ac:dyDescent="0.25">
      <c r="A124" t="s">
        <v>2081</v>
      </c>
      <c r="B124" s="3">
        <v>7192679</v>
      </c>
      <c r="C124" s="10">
        <f t="shared" si="5"/>
        <v>399593.27777777775</v>
      </c>
      <c r="D124" s="3">
        <v>29225</v>
      </c>
      <c r="E124" s="10">
        <f t="shared" si="6"/>
        <v>1623.6111111111111</v>
      </c>
      <c r="G124" t="str">
        <f t="shared" si="7"/>
        <v>3428</v>
      </c>
      <c r="H124" t="str">
        <f t="shared" si="8"/>
        <v>ALVDAL</v>
      </c>
      <c r="I124" s="10">
        <f t="shared" si="9"/>
        <v>1623.6111111111111</v>
      </c>
      <c r="J124" t="str">
        <f>IFERROR(INDEX(Kommuneendringer!$H$2:$H$426,MATCH(H124,Kommuneendringer!$D$2:$D$426,0)),H124)</f>
        <v>ALVDAL</v>
      </c>
    </row>
    <row r="125" spans="1:10" x14ac:dyDescent="0.25">
      <c r="A125" t="s">
        <v>2082</v>
      </c>
      <c r="B125" s="3">
        <v>7142693</v>
      </c>
      <c r="C125" s="10">
        <f t="shared" si="5"/>
        <v>396816.27777777775</v>
      </c>
      <c r="D125" s="3">
        <v>25386</v>
      </c>
      <c r="E125" s="10">
        <f t="shared" si="6"/>
        <v>1410.3333333333333</v>
      </c>
      <c r="G125" t="str">
        <f t="shared" si="7"/>
        <v>3037</v>
      </c>
      <c r="H125" t="str">
        <f t="shared" si="8"/>
        <v>HURDAL</v>
      </c>
      <c r="I125" s="10">
        <f t="shared" si="9"/>
        <v>1410.3333333333333</v>
      </c>
      <c r="J125" t="str">
        <f>IFERROR(INDEX(Kommuneendringer!$H$2:$H$426,MATCH(H125,Kommuneendringer!$D$2:$D$426,0)),H125)</f>
        <v>HURDAL</v>
      </c>
    </row>
    <row r="126" spans="1:10" x14ac:dyDescent="0.25">
      <c r="A126" t="s">
        <v>2083</v>
      </c>
      <c r="B126" s="3">
        <v>6994830</v>
      </c>
      <c r="C126" s="10">
        <f t="shared" si="5"/>
        <v>388601.66666666669</v>
      </c>
      <c r="D126" s="3">
        <v>24358</v>
      </c>
      <c r="E126" s="10">
        <f t="shared" si="6"/>
        <v>1353.2222222222222</v>
      </c>
      <c r="G126" t="str">
        <f t="shared" si="7"/>
        <v>3440</v>
      </c>
      <c r="H126" t="str">
        <f t="shared" si="8"/>
        <v>ØYER</v>
      </c>
      <c r="I126" s="10">
        <f t="shared" si="9"/>
        <v>1353.2222222222222</v>
      </c>
      <c r="J126" t="str">
        <f>IFERROR(INDEX(Kommuneendringer!$H$2:$H$426,MATCH(H126,Kommuneendringer!$D$2:$D$426,0)),H126)</f>
        <v>ØYER</v>
      </c>
    </row>
    <row r="127" spans="1:10" x14ac:dyDescent="0.25">
      <c r="A127" t="s">
        <v>2084</v>
      </c>
      <c r="B127" s="3">
        <v>6918423</v>
      </c>
      <c r="C127" s="10">
        <f t="shared" si="5"/>
        <v>384356.83333333331</v>
      </c>
      <c r="D127" s="3">
        <v>23915</v>
      </c>
      <c r="E127" s="10">
        <f t="shared" si="6"/>
        <v>1328.6111111111111</v>
      </c>
      <c r="G127" t="str">
        <f t="shared" si="7"/>
        <v>3821</v>
      </c>
      <c r="H127" t="str">
        <f t="shared" si="8"/>
        <v>KVITESEID</v>
      </c>
      <c r="I127" s="10">
        <f t="shared" si="9"/>
        <v>1328.6111111111111</v>
      </c>
      <c r="J127" t="str">
        <f>IFERROR(INDEX(Kommuneendringer!$H$2:$H$426,MATCH(H127,Kommuneendringer!$D$2:$D$426,0)),H127)</f>
        <v>KVITESEID</v>
      </c>
    </row>
    <row r="128" spans="1:10" x14ac:dyDescent="0.25">
      <c r="A128" t="s">
        <v>2085</v>
      </c>
      <c r="B128" s="3">
        <v>5782688</v>
      </c>
      <c r="C128" s="10">
        <f t="shared" si="5"/>
        <v>321260.44444444444</v>
      </c>
      <c r="D128" s="3">
        <v>24163</v>
      </c>
      <c r="E128" s="10">
        <f t="shared" si="6"/>
        <v>1342.3888888888889</v>
      </c>
      <c r="G128" t="str">
        <f t="shared" si="7"/>
        <v>4217</v>
      </c>
      <c r="H128" t="str">
        <f t="shared" si="8"/>
        <v>ÅMLI</v>
      </c>
      <c r="I128" s="10">
        <f t="shared" si="9"/>
        <v>1342.3888888888889</v>
      </c>
      <c r="J128" t="str">
        <f>IFERROR(INDEX(Kommuneendringer!$H$2:$H$426,MATCH(H128,Kommuneendringer!$D$2:$D$426,0)),H128)</f>
        <v>ÅMLI</v>
      </c>
    </row>
    <row r="129" spans="1:10" x14ac:dyDescent="0.25">
      <c r="A129" t="s">
        <v>2086</v>
      </c>
      <c r="B129" s="3">
        <v>5332164</v>
      </c>
      <c r="C129" s="10">
        <f t="shared" si="5"/>
        <v>296231.33333333331</v>
      </c>
      <c r="E129" s="10">
        <f t="shared" si="6"/>
        <v>0</v>
      </c>
      <c r="G129" t="str">
        <f t="shared" si="7"/>
        <v>3419</v>
      </c>
      <c r="H129" t="str">
        <f t="shared" si="8"/>
        <v>Våler</v>
      </c>
      <c r="I129" s="10">
        <f t="shared" si="9"/>
        <v>0</v>
      </c>
      <c r="J129" t="str">
        <f>IFERROR(INDEX(Kommuneendringer!$H$2:$H$426,MATCH(H129,Kommuneendringer!$D$2:$D$426,0)),H129)</f>
        <v>Våler</v>
      </c>
    </row>
    <row r="130" spans="1:10" x14ac:dyDescent="0.25">
      <c r="A130" t="s">
        <v>2087</v>
      </c>
      <c r="B130" s="3">
        <v>5091636</v>
      </c>
      <c r="C130" s="10">
        <f t="shared" si="5"/>
        <v>282868.66666666669</v>
      </c>
      <c r="D130" s="3">
        <v>22236</v>
      </c>
      <c r="E130" s="10">
        <f t="shared" si="6"/>
        <v>1235.3333333333333</v>
      </c>
      <c r="G130" t="str">
        <f t="shared" si="7"/>
        <v>5027</v>
      </c>
      <c r="H130" t="str">
        <f t="shared" si="8"/>
        <v>MIDTRE GAULDAL</v>
      </c>
      <c r="I130" s="10">
        <f t="shared" si="9"/>
        <v>1235.3333333333333</v>
      </c>
      <c r="J130" t="str">
        <f>IFERROR(INDEX(Kommuneendringer!$H$2:$H$426,MATCH(H130,Kommuneendringer!$D$2:$D$426,0)),H130)</f>
        <v>MIDTRE GAULDAL</v>
      </c>
    </row>
    <row r="131" spans="1:10" x14ac:dyDescent="0.25">
      <c r="A131" t="s">
        <v>2088</v>
      </c>
      <c r="B131" s="3">
        <v>4794180</v>
      </c>
      <c r="C131" s="10">
        <f t="shared" ref="C131:C194" si="10">B131/18</f>
        <v>266343.33333333331</v>
      </c>
      <c r="D131" s="3">
        <v>14821</v>
      </c>
      <c r="E131" s="10">
        <f t="shared" ref="E131:E194" si="11">D131/18</f>
        <v>823.38888888888891</v>
      </c>
      <c r="G131" t="str">
        <f t="shared" ref="G131:G158" si="12">LEFT(A131,4)</f>
        <v>3820</v>
      </c>
      <c r="H131" t="str">
        <f t="shared" ref="H131:H158" si="13">RIGHT(A131,(LEN(A131)-5))</f>
        <v>SELJORD</v>
      </c>
      <c r="I131" s="10">
        <f t="shared" ref="I131:I194" si="14">E131</f>
        <v>823.38888888888891</v>
      </c>
      <c r="J131" t="str">
        <f>IFERROR(INDEX(Kommuneendringer!$H$2:$H$426,MATCH(H131,Kommuneendringer!$D$2:$D$426,0)),H131)</f>
        <v>SELJORD</v>
      </c>
    </row>
    <row r="132" spans="1:10" x14ac:dyDescent="0.25">
      <c r="A132" t="s">
        <v>2089</v>
      </c>
      <c r="B132" s="3">
        <v>4750079</v>
      </c>
      <c r="C132" s="10">
        <f t="shared" si="10"/>
        <v>263893.27777777775</v>
      </c>
      <c r="D132" s="3">
        <v>20782</v>
      </c>
      <c r="E132" s="10">
        <f t="shared" si="11"/>
        <v>1154.5555555555557</v>
      </c>
      <c r="G132" t="str">
        <f t="shared" si="12"/>
        <v>3806</v>
      </c>
      <c r="H132" t="str">
        <f t="shared" si="13"/>
        <v>PORSGRUNN</v>
      </c>
      <c r="I132" s="10">
        <f t="shared" si="14"/>
        <v>1154.5555555555557</v>
      </c>
      <c r="J132" t="str">
        <f>IFERROR(INDEX(Kommuneendringer!$H$2:$H$426,MATCH(H132,Kommuneendringer!$D$2:$D$426,0)),H132)</f>
        <v>PORSGRUNN</v>
      </c>
    </row>
    <row r="133" spans="1:10" x14ac:dyDescent="0.25">
      <c r="A133" t="s">
        <v>2090</v>
      </c>
      <c r="B133" s="3">
        <v>4045237</v>
      </c>
      <c r="C133" s="10">
        <f t="shared" si="10"/>
        <v>224735.38888888888</v>
      </c>
      <c r="D133" s="3">
        <v>15062</v>
      </c>
      <c r="E133" s="10">
        <f t="shared" si="11"/>
        <v>836.77777777777783</v>
      </c>
      <c r="G133" t="str">
        <f t="shared" si="12"/>
        <v>4215</v>
      </c>
      <c r="H133" t="str">
        <f t="shared" si="13"/>
        <v>LILLESAND</v>
      </c>
      <c r="I133" s="10">
        <f t="shared" si="14"/>
        <v>836.77777777777783</v>
      </c>
      <c r="J133" t="str">
        <f>IFERROR(INDEX(Kommuneendringer!$H$2:$H$426,MATCH(H133,Kommuneendringer!$D$2:$D$426,0)),H133)</f>
        <v>LILLESAND</v>
      </c>
    </row>
    <row r="134" spans="1:10" x14ac:dyDescent="0.25">
      <c r="A134" t="s">
        <v>2091</v>
      </c>
      <c r="B134" s="3">
        <v>4012885</v>
      </c>
      <c r="C134" s="10">
        <f t="shared" si="10"/>
        <v>222938.05555555556</v>
      </c>
      <c r="D134" s="3">
        <v>19547</v>
      </c>
      <c r="E134" s="10">
        <f t="shared" si="11"/>
        <v>1085.9444444444443</v>
      </c>
      <c r="G134" t="str">
        <f t="shared" si="12"/>
        <v>5034</v>
      </c>
      <c r="H134" t="str">
        <f t="shared" si="13"/>
        <v>MERÅKER</v>
      </c>
      <c r="I134" s="10">
        <f t="shared" si="14"/>
        <v>1085.9444444444443</v>
      </c>
      <c r="J134" t="str">
        <f>IFERROR(INDEX(Kommuneendringer!$H$2:$H$426,MATCH(H134,Kommuneendringer!$D$2:$D$426,0)),H134)</f>
        <v>MERÅKER</v>
      </c>
    </row>
    <row r="135" spans="1:10" x14ac:dyDescent="0.25">
      <c r="A135" t="s">
        <v>2092</v>
      </c>
      <c r="B135" s="3">
        <v>3936332</v>
      </c>
      <c r="C135" s="10">
        <f t="shared" si="10"/>
        <v>218685.11111111112</v>
      </c>
      <c r="D135" s="3">
        <v>20328</v>
      </c>
      <c r="E135" s="10">
        <f t="shared" si="11"/>
        <v>1129.3333333333333</v>
      </c>
      <c r="G135" t="str">
        <f t="shared" si="12"/>
        <v>3449</v>
      </c>
      <c r="H135" t="str">
        <f t="shared" si="13"/>
        <v>SØR-AURDAL</v>
      </c>
      <c r="I135" s="10">
        <f t="shared" si="14"/>
        <v>1129.3333333333333</v>
      </c>
      <c r="J135" t="str">
        <f>IFERROR(INDEX(Kommuneendringer!$H$2:$H$426,MATCH(H135,Kommuneendringer!$D$2:$D$426,0)),H135)</f>
        <v>SØR-AURDAL</v>
      </c>
    </row>
    <row r="136" spans="1:10" x14ac:dyDescent="0.25">
      <c r="A136" t="s">
        <v>2093</v>
      </c>
      <c r="B136" s="3">
        <v>3912516</v>
      </c>
      <c r="C136" s="10">
        <f t="shared" si="10"/>
        <v>217362</v>
      </c>
      <c r="D136" s="3">
        <v>13096</v>
      </c>
      <c r="E136" s="10">
        <f t="shared" si="11"/>
        <v>727.55555555555554</v>
      </c>
      <c r="G136" t="str">
        <f t="shared" si="12"/>
        <v>3011</v>
      </c>
      <c r="H136" t="str">
        <f t="shared" si="13"/>
        <v>HVALER</v>
      </c>
      <c r="I136" s="10">
        <f t="shared" si="14"/>
        <v>727.55555555555554</v>
      </c>
      <c r="J136" t="str">
        <f>IFERROR(INDEX(Kommuneendringer!$H$2:$H$426,MATCH(H136,Kommuneendringer!$D$2:$D$426,0)),H136)</f>
        <v>HVALER</v>
      </c>
    </row>
    <row r="137" spans="1:10" x14ac:dyDescent="0.25">
      <c r="A137" t="s">
        <v>2094</v>
      </c>
      <c r="B137" s="3">
        <v>3630732</v>
      </c>
      <c r="C137" s="10">
        <f t="shared" si="10"/>
        <v>201707.33333333334</v>
      </c>
      <c r="D137" s="3">
        <v>12515</v>
      </c>
      <c r="E137" s="10">
        <f t="shared" si="11"/>
        <v>695.27777777777783</v>
      </c>
      <c r="G137" t="str">
        <f t="shared" si="12"/>
        <v>3435</v>
      </c>
      <c r="H137" t="str">
        <f t="shared" si="13"/>
        <v>VÅGÅ</v>
      </c>
      <c r="I137" s="10">
        <f t="shared" si="14"/>
        <v>695.27777777777783</v>
      </c>
      <c r="J137" t="str">
        <f>IFERROR(INDEX(Kommuneendringer!$H$2:$H$426,MATCH(H137,Kommuneendringer!$D$2:$D$426,0)),H137)</f>
        <v>VÅGÅ</v>
      </c>
    </row>
    <row r="138" spans="1:10" x14ac:dyDescent="0.25">
      <c r="A138" t="s">
        <v>2095</v>
      </c>
      <c r="B138" s="3">
        <v>3364101</v>
      </c>
      <c r="C138" s="10">
        <f t="shared" si="10"/>
        <v>186894.5</v>
      </c>
      <c r="D138" s="3">
        <v>13812</v>
      </c>
      <c r="E138" s="10">
        <f t="shared" si="11"/>
        <v>767.33333333333337</v>
      </c>
      <c r="G138" t="str">
        <f t="shared" si="12"/>
        <v>3040</v>
      </c>
      <c r="H138" t="str">
        <f t="shared" si="13"/>
        <v>NESBYEN</v>
      </c>
      <c r="I138" s="10">
        <f t="shared" si="14"/>
        <v>767.33333333333337</v>
      </c>
      <c r="J138" t="str">
        <f>IFERROR(INDEX(Kommuneendringer!$H$2:$H$426,MATCH(H138,Kommuneendringer!$D$2:$D$426,0)),H138)</f>
        <v>NESBYEN</v>
      </c>
    </row>
    <row r="139" spans="1:10" x14ac:dyDescent="0.25">
      <c r="A139" t="s">
        <v>2096</v>
      </c>
      <c r="B139" s="3">
        <v>3259598</v>
      </c>
      <c r="C139" s="10">
        <f t="shared" si="10"/>
        <v>181088.77777777778</v>
      </c>
      <c r="D139" s="3">
        <v>13854</v>
      </c>
      <c r="E139" s="10">
        <f t="shared" si="11"/>
        <v>769.66666666666663</v>
      </c>
      <c r="G139" t="str">
        <f t="shared" si="12"/>
        <v>3452</v>
      </c>
      <c r="H139" t="str">
        <f t="shared" si="13"/>
        <v>VESTRE SLIDRE</v>
      </c>
      <c r="I139" s="10">
        <f t="shared" si="14"/>
        <v>769.66666666666663</v>
      </c>
      <c r="J139" t="str">
        <f>IFERROR(INDEX(Kommuneendringer!$H$2:$H$426,MATCH(H139,Kommuneendringer!$D$2:$D$426,0)),H139)</f>
        <v>VESTRE SLIDRE</v>
      </c>
    </row>
    <row r="140" spans="1:10" x14ac:dyDescent="0.25">
      <c r="A140" t="s">
        <v>2097</v>
      </c>
      <c r="B140" s="3">
        <v>3060691</v>
      </c>
      <c r="C140" s="10">
        <f t="shared" si="10"/>
        <v>170038.38888888888</v>
      </c>
      <c r="D140" s="3">
        <v>12438</v>
      </c>
      <c r="E140" s="10">
        <f t="shared" si="11"/>
        <v>691</v>
      </c>
      <c r="G140" t="str">
        <f t="shared" si="12"/>
        <v>5049</v>
      </c>
      <c r="H140" t="str">
        <f t="shared" si="13"/>
        <v>FLATANGER</v>
      </c>
      <c r="I140" s="10">
        <f t="shared" si="14"/>
        <v>691</v>
      </c>
      <c r="J140" t="str">
        <f>IFERROR(INDEX(Kommuneendringer!$H$2:$H$426,MATCH(H140,Kommuneendringer!$D$2:$D$426,0)),H140)</f>
        <v>FLATANGER</v>
      </c>
    </row>
    <row r="141" spans="1:10" x14ac:dyDescent="0.25">
      <c r="A141" t="s">
        <v>2098</v>
      </c>
      <c r="B141" s="3">
        <v>3036065</v>
      </c>
      <c r="C141" s="10">
        <f t="shared" si="10"/>
        <v>168670.27777777778</v>
      </c>
      <c r="D141" s="3">
        <v>11703</v>
      </c>
      <c r="E141" s="10">
        <f t="shared" si="11"/>
        <v>650.16666666666663</v>
      </c>
      <c r="G141" t="str">
        <f t="shared" si="12"/>
        <v>4214</v>
      </c>
      <c r="H141" t="str">
        <f t="shared" si="13"/>
        <v>FROLAND</v>
      </c>
      <c r="I141" s="10">
        <f t="shared" si="14"/>
        <v>650.16666666666663</v>
      </c>
      <c r="J141" t="str">
        <f>IFERROR(INDEX(Kommuneendringer!$H$2:$H$426,MATCH(H141,Kommuneendringer!$D$2:$D$426,0)),H141)</f>
        <v>FROLAND</v>
      </c>
    </row>
    <row r="142" spans="1:10" x14ac:dyDescent="0.25">
      <c r="A142" t="s">
        <v>2099</v>
      </c>
      <c r="B142" s="3">
        <v>2897787</v>
      </c>
      <c r="C142" s="10">
        <f t="shared" si="10"/>
        <v>160988.16666666666</v>
      </c>
      <c r="D142" s="3">
        <v>11464</v>
      </c>
      <c r="E142" s="10">
        <f t="shared" si="11"/>
        <v>636.88888888888891</v>
      </c>
      <c r="G142" t="str">
        <f t="shared" si="12"/>
        <v>4219</v>
      </c>
      <c r="H142" t="str">
        <f t="shared" si="13"/>
        <v>EVJE OG HORNNES</v>
      </c>
      <c r="I142" s="10">
        <f t="shared" si="14"/>
        <v>636.88888888888891</v>
      </c>
      <c r="J142" t="str">
        <f>IFERROR(INDEX(Kommuneendringer!$H$2:$H$426,MATCH(H142,Kommuneendringer!$D$2:$D$426,0)),H142)</f>
        <v>EVJE OG HORNNES</v>
      </c>
    </row>
    <row r="143" spans="1:10" x14ac:dyDescent="0.25">
      <c r="A143" t="s">
        <v>2100</v>
      </c>
      <c r="B143" s="3">
        <v>2836579</v>
      </c>
      <c r="C143" s="10">
        <f t="shared" si="10"/>
        <v>157587.72222222222</v>
      </c>
      <c r="D143" s="3">
        <v>11837</v>
      </c>
      <c r="E143" s="10">
        <f t="shared" si="11"/>
        <v>657.61111111111109</v>
      </c>
      <c r="G143" t="str">
        <f t="shared" si="12"/>
        <v>4205</v>
      </c>
      <c r="H143" t="str">
        <f t="shared" si="13"/>
        <v>LINDESNES</v>
      </c>
      <c r="I143" s="10">
        <f t="shared" si="14"/>
        <v>657.61111111111109</v>
      </c>
      <c r="J143" t="str">
        <f>IFERROR(INDEX(Kommuneendringer!$H$2:$H$426,MATCH(H143,Kommuneendringer!$D$2:$D$426,0)),H143)</f>
        <v>LINDESNES</v>
      </c>
    </row>
    <row r="144" spans="1:10" x14ac:dyDescent="0.25">
      <c r="A144" t="s">
        <v>2101</v>
      </c>
      <c r="B144" s="3">
        <v>2789895</v>
      </c>
      <c r="C144" s="10">
        <f t="shared" si="10"/>
        <v>154994.16666666666</v>
      </c>
      <c r="E144" s="10">
        <f t="shared" si="11"/>
        <v>0</v>
      </c>
      <c r="G144" t="str">
        <f t="shared" si="12"/>
        <v>3018</v>
      </c>
      <c r="H144" t="str">
        <f t="shared" si="13"/>
        <v>Våler</v>
      </c>
      <c r="I144" s="10">
        <f t="shared" si="14"/>
        <v>0</v>
      </c>
      <c r="J144" t="str">
        <f>IFERROR(INDEX(Kommuneendringer!$H$2:$H$426,MATCH(H144,Kommuneendringer!$D$2:$D$426,0)),H144)</f>
        <v>Våler</v>
      </c>
    </row>
    <row r="145" spans="1:10" x14ac:dyDescent="0.25">
      <c r="A145" t="s">
        <v>2102</v>
      </c>
      <c r="B145" s="3">
        <v>2731126</v>
      </c>
      <c r="C145" s="10">
        <f t="shared" si="10"/>
        <v>151729.22222222222</v>
      </c>
      <c r="D145" s="3">
        <v>15690</v>
      </c>
      <c r="E145" s="10">
        <f t="shared" si="11"/>
        <v>871.66666666666663</v>
      </c>
      <c r="G145" t="str">
        <f t="shared" si="12"/>
        <v>3815</v>
      </c>
      <c r="H145" t="str">
        <f t="shared" si="13"/>
        <v>DRANGEDAL</v>
      </c>
      <c r="I145" s="10">
        <f t="shared" si="14"/>
        <v>871.66666666666663</v>
      </c>
      <c r="J145" t="str">
        <f>IFERROR(INDEX(Kommuneendringer!$H$2:$H$426,MATCH(H145,Kommuneendringer!$D$2:$D$426,0)),H145)</f>
        <v>DRANGEDAL</v>
      </c>
    </row>
    <row r="146" spans="1:10" x14ac:dyDescent="0.25">
      <c r="A146" t="s">
        <v>2103</v>
      </c>
      <c r="B146" s="3">
        <v>2537450</v>
      </c>
      <c r="C146" s="10">
        <f t="shared" si="10"/>
        <v>140969.44444444444</v>
      </c>
      <c r="D146" s="3">
        <v>16595</v>
      </c>
      <c r="E146" s="10">
        <f t="shared" si="11"/>
        <v>921.94444444444446</v>
      </c>
      <c r="G146" t="str">
        <f t="shared" si="12"/>
        <v>1506</v>
      </c>
      <c r="H146" t="str">
        <f t="shared" si="13"/>
        <v>MOLDE</v>
      </c>
      <c r="I146" s="10">
        <f t="shared" si="14"/>
        <v>921.94444444444446</v>
      </c>
      <c r="J146" t="str">
        <f>IFERROR(INDEX(Kommuneendringer!$H$2:$H$426,MATCH(H146,Kommuneendringer!$D$2:$D$426,0)),H146)</f>
        <v>MOLDE</v>
      </c>
    </row>
    <row r="147" spans="1:10" x14ac:dyDescent="0.25">
      <c r="A147" t="s">
        <v>2104</v>
      </c>
      <c r="B147" s="3">
        <v>2393519</v>
      </c>
      <c r="C147" s="10">
        <f t="shared" si="10"/>
        <v>132973.27777777778</v>
      </c>
      <c r="D147" s="3">
        <v>9141</v>
      </c>
      <c r="E147" s="10">
        <f t="shared" si="11"/>
        <v>507.83333333333331</v>
      </c>
      <c r="G147" t="str">
        <f t="shared" si="12"/>
        <v>1133</v>
      </c>
      <c r="H147" t="str">
        <f t="shared" si="13"/>
        <v>HJELMELAND</v>
      </c>
      <c r="I147" s="10">
        <f t="shared" si="14"/>
        <v>507.83333333333331</v>
      </c>
      <c r="J147" t="str">
        <f>IFERROR(INDEX(Kommuneendringer!$H$2:$H$426,MATCH(H147,Kommuneendringer!$D$2:$D$426,0)),H147)</f>
        <v>HJELMELAND</v>
      </c>
    </row>
    <row r="148" spans="1:10" x14ac:dyDescent="0.25">
      <c r="A148" t="s">
        <v>2105</v>
      </c>
      <c r="B148" s="3">
        <v>2173612</v>
      </c>
      <c r="C148" s="10">
        <f t="shared" si="10"/>
        <v>120756.22222222222</v>
      </c>
      <c r="D148" s="3">
        <v>9461</v>
      </c>
      <c r="E148" s="10">
        <f t="shared" si="11"/>
        <v>525.61111111111109</v>
      </c>
      <c r="G148" t="str">
        <f t="shared" si="12"/>
        <v>1535</v>
      </c>
      <c r="H148" t="str">
        <f t="shared" si="13"/>
        <v>VESTNES</v>
      </c>
      <c r="I148" s="10">
        <f t="shared" si="14"/>
        <v>525.61111111111109</v>
      </c>
      <c r="J148" t="str">
        <f>IFERROR(INDEX(Kommuneendringer!$H$2:$H$426,MATCH(H148,Kommuneendringer!$D$2:$D$426,0)),H148)</f>
        <v>VESTNES</v>
      </c>
    </row>
    <row r="149" spans="1:10" x14ac:dyDescent="0.25">
      <c r="A149" t="s">
        <v>2106</v>
      </c>
      <c r="B149" s="3">
        <v>2158853</v>
      </c>
      <c r="C149" s="10">
        <f t="shared" si="10"/>
        <v>119936.27777777778</v>
      </c>
      <c r="D149" s="3">
        <v>9100</v>
      </c>
      <c r="E149" s="10">
        <f t="shared" si="11"/>
        <v>505.55555555555554</v>
      </c>
      <c r="G149" t="str">
        <f t="shared" si="12"/>
        <v>3819</v>
      </c>
      <c r="H149" t="str">
        <f t="shared" si="13"/>
        <v>HJARTDAL</v>
      </c>
      <c r="I149" s="10">
        <f t="shared" si="14"/>
        <v>505.55555555555554</v>
      </c>
      <c r="J149" t="str">
        <f>IFERROR(INDEX(Kommuneendringer!$H$2:$H$426,MATCH(H149,Kommuneendringer!$D$2:$D$426,0)),H149)</f>
        <v>HJARTDAL</v>
      </c>
    </row>
    <row r="150" spans="1:10" x14ac:dyDescent="0.25">
      <c r="A150" t="s">
        <v>2107</v>
      </c>
      <c r="B150" s="3">
        <v>2148047</v>
      </c>
      <c r="C150" s="10">
        <f t="shared" si="10"/>
        <v>119335.94444444444</v>
      </c>
      <c r="D150" s="3">
        <v>9555</v>
      </c>
      <c r="E150" s="10">
        <f t="shared" si="11"/>
        <v>530.83333333333337</v>
      </c>
      <c r="G150" t="str">
        <f t="shared" si="12"/>
        <v>3427</v>
      </c>
      <c r="H150" t="str">
        <f t="shared" si="13"/>
        <v>TYNSET</v>
      </c>
      <c r="I150" s="10">
        <f t="shared" si="14"/>
        <v>530.83333333333337</v>
      </c>
      <c r="J150" t="str">
        <f>IFERROR(INDEX(Kommuneendringer!$H$2:$H$426,MATCH(H150,Kommuneendringer!$D$2:$D$426,0)),H150)</f>
        <v>TYNSET</v>
      </c>
    </row>
    <row r="151" spans="1:10" x14ac:dyDescent="0.25">
      <c r="A151" t="s">
        <v>2108</v>
      </c>
      <c r="B151" s="3">
        <v>2008192</v>
      </c>
      <c r="C151" s="10">
        <f t="shared" si="10"/>
        <v>111566.22222222222</v>
      </c>
      <c r="D151" s="3">
        <v>6930</v>
      </c>
      <c r="E151" s="10">
        <f t="shared" si="11"/>
        <v>385</v>
      </c>
      <c r="G151" t="str">
        <f t="shared" si="12"/>
        <v>4216</v>
      </c>
      <c r="H151" t="str">
        <f t="shared" si="13"/>
        <v>BIRKENES</v>
      </c>
      <c r="I151" s="10">
        <f t="shared" si="14"/>
        <v>385</v>
      </c>
      <c r="J151" t="str">
        <f>IFERROR(INDEX(Kommuneendringer!$H$2:$H$426,MATCH(H151,Kommuneendringer!$D$2:$D$426,0)),H151)</f>
        <v>BIRKENES</v>
      </c>
    </row>
    <row r="152" spans="1:10" x14ac:dyDescent="0.25">
      <c r="A152" t="s">
        <v>2109</v>
      </c>
      <c r="B152" s="3">
        <v>1976355</v>
      </c>
      <c r="C152" s="10">
        <f t="shared" si="10"/>
        <v>109797.5</v>
      </c>
      <c r="D152" s="3">
        <v>8261</v>
      </c>
      <c r="E152" s="10">
        <f t="shared" si="11"/>
        <v>458.94444444444446</v>
      </c>
      <c r="G152" t="str">
        <f t="shared" si="12"/>
        <v>4213</v>
      </c>
      <c r="H152" t="str">
        <f t="shared" si="13"/>
        <v>TVEDESTRAND</v>
      </c>
      <c r="I152" s="10">
        <f t="shared" si="14"/>
        <v>458.94444444444446</v>
      </c>
      <c r="J152" t="str">
        <f>IFERROR(INDEX(Kommuneendringer!$H$2:$H$426,MATCH(H152,Kommuneendringer!$D$2:$D$426,0)),H152)</f>
        <v>TVEDESTRAND</v>
      </c>
    </row>
    <row r="153" spans="1:10" x14ac:dyDescent="0.25">
      <c r="A153" t="s">
        <v>2110</v>
      </c>
      <c r="B153" s="3">
        <v>1948282</v>
      </c>
      <c r="C153" s="10">
        <f t="shared" si="10"/>
        <v>108237.88888888889</v>
      </c>
      <c r="D153" s="3">
        <v>6436</v>
      </c>
      <c r="E153" s="10">
        <f t="shared" si="11"/>
        <v>357.55555555555554</v>
      </c>
      <c r="G153" t="str">
        <f t="shared" si="12"/>
        <v>5021</v>
      </c>
      <c r="H153" t="str">
        <f t="shared" si="13"/>
        <v>OPPDAL</v>
      </c>
      <c r="I153" s="10">
        <f t="shared" si="14"/>
        <v>357.55555555555554</v>
      </c>
      <c r="J153" t="str">
        <f>IFERROR(INDEX(Kommuneendringer!$H$2:$H$426,MATCH(H153,Kommuneendringer!$D$2:$D$426,0)),H153)</f>
        <v>OPPDAL</v>
      </c>
    </row>
    <row r="154" spans="1:10" x14ac:dyDescent="0.25">
      <c r="A154" t="s">
        <v>2111</v>
      </c>
      <c r="B154" s="3">
        <v>1934425</v>
      </c>
      <c r="C154" s="10">
        <f t="shared" si="10"/>
        <v>107468.05555555556</v>
      </c>
      <c r="D154" s="3">
        <v>5211</v>
      </c>
      <c r="E154" s="10">
        <f t="shared" si="11"/>
        <v>289.5</v>
      </c>
      <c r="G154" t="str">
        <f t="shared" si="12"/>
        <v>3434</v>
      </c>
      <c r="H154" t="str">
        <f t="shared" si="13"/>
        <v>LOM</v>
      </c>
      <c r="I154" s="10">
        <f t="shared" si="14"/>
        <v>289.5</v>
      </c>
      <c r="J154" t="str">
        <f>IFERROR(INDEX(Kommuneendringer!$H$2:$H$426,MATCH(H154,Kommuneendringer!$D$2:$D$426,0)),H154)</f>
        <v>LOM</v>
      </c>
    </row>
    <row r="155" spans="1:10" x14ac:dyDescent="0.25">
      <c r="A155" t="s">
        <v>2112</v>
      </c>
      <c r="B155" s="3">
        <v>1860261</v>
      </c>
      <c r="C155" s="10">
        <f t="shared" si="10"/>
        <v>103347.83333333333</v>
      </c>
      <c r="D155" s="3">
        <v>5398</v>
      </c>
      <c r="E155" s="10">
        <f t="shared" si="11"/>
        <v>299.88888888888891</v>
      </c>
      <c r="G155" t="str">
        <f t="shared" si="12"/>
        <v>1547</v>
      </c>
      <c r="H155" t="str">
        <f t="shared" si="13"/>
        <v>AUKRA</v>
      </c>
      <c r="I155" s="10">
        <f t="shared" si="14"/>
        <v>299.88888888888891</v>
      </c>
      <c r="J155" t="str">
        <f>IFERROR(INDEX(Kommuneendringer!$H$2:$H$426,MATCH(H155,Kommuneendringer!$D$2:$D$426,0)),H155)</f>
        <v>AUKRA</v>
      </c>
    </row>
    <row r="156" spans="1:10" x14ac:dyDescent="0.25">
      <c r="A156" t="s">
        <v>2113</v>
      </c>
      <c r="B156" s="3">
        <v>1664686</v>
      </c>
      <c r="C156" s="10">
        <f t="shared" si="10"/>
        <v>92482.555555555562</v>
      </c>
      <c r="D156" s="3">
        <v>7774</v>
      </c>
      <c r="E156" s="10">
        <f t="shared" si="11"/>
        <v>431.88888888888891</v>
      </c>
      <c r="G156" t="str">
        <f t="shared" si="12"/>
        <v>3431</v>
      </c>
      <c r="H156" t="str">
        <f t="shared" si="13"/>
        <v>DOVRE</v>
      </c>
      <c r="I156" s="10">
        <f t="shared" si="14"/>
        <v>431.88888888888891</v>
      </c>
      <c r="J156" t="str">
        <f>IFERROR(INDEX(Kommuneendringer!$H$2:$H$426,MATCH(H156,Kommuneendringer!$D$2:$D$426,0)),H156)</f>
        <v>DOVRE</v>
      </c>
    </row>
    <row r="157" spans="1:10" x14ac:dyDescent="0.25">
      <c r="A157" t="s">
        <v>2114</v>
      </c>
      <c r="B157" s="3">
        <v>1556323</v>
      </c>
      <c r="C157" s="10">
        <f t="shared" si="10"/>
        <v>86462.388888888891</v>
      </c>
      <c r="D157" s="3">
        <v>6121</v>
      </c>
      <c r="E157" s="10">
        <f t="shared" si="11"/>
        <v>340.05555555555554</v>
      </c>
      <c r="G157" t="str">
        <f t="shared" si="12"/>
        <v>4211</v>
      </c>
      <c r="H157" t="str">
        <f t="shared" si="13"/>
        <v>GJERSTAD</v>
      </c>
      <c r="I157" s="10">
        <f t="shared" si="14"/>
        <v>340.05555555555554</v>
      </c>
      <c r="J157" t="str">
        <f>IFERROR(INDEX(Kommuneendringer!$H$2:$H$426,MATCH(H157,Kommuneendringer!$D$2:$D$426,0)),H157)</f>
        <v>GJERSTAD</v>
      </c>
    </row>
    <row r="158" spans="1:10" x14ac:dyDescent="0.25">
      <c r="A158" t="s">
        <v>2115</v>
      </c>
      <c r="B158" s="3">
        <v>1517445</v>
      </c>
      <c r="C158" s="10">
        <f t="shared" si="10"/>
        <v>84302.5</v>
      </c>
      <c r="D158" s="3">
        <v>6625</v>
      </c>
      <c r="E158" s="10">
        <f t="shared" si="11"/>
        <v>368.05555555555554</v>
      </c>
      <c r="G158" t="str">
        <f t="shared" si="12"/>
        <v>3453</v>
      </c>
      <c r="H158" t="str">
        <f t="shared" si="13"/>
        <v>ØYSTRE SLIDRE</v>
      </c>
      <c r="I158" s="10">
        <f t="shared" si="14"/>
        <v>368.05555555555554</v>
      </c>
      <c r="J158" t="str">
        <f>IFERROR(INDEX(Kommuneendringer!$H$2:$H$426,MATCH(H158,Kommuneendringer!$D$2:$D$426,0)),H158)</f>
        <v>ØYSTRE SLIDRE</v>
      </c>
    </row>
    <row r="159" spans="1:10" x14ac:dyDescent="0.25">
      <c r="A159" t="s">
        <v>2116</v>
      </c>
      <c r="B159" s="3">
        <v>1416903</v>
      </c>
      <c r="C159" s="10">
        <f t="shared" si="10"/>
        <v>78716.833333333328</v>
      </c>
      <c r="D159" s="3">
        <v>5919</v>
      </c>
      <c r="E159" s="10">
        <f t="shared" si="11"/>
        <v>328.83333333333331</v>
      </c>
      <c r="G159" t="str">
        <f t="shared" ref="G159:G222" si="15">LEFT(A159,4)</f>
        <v>3451</v>
      </c>
      <c r="H159" t="str">
        <f t="shared" ref="H159:H222" si="16">RIGHT(A159,(LEN(A159)-5))</f>
        <v>NORD-AURDAL</v>
      </c>
      <c r="I159" s="10">
        <f t="shared" si="14"/>
        <v>328.83333333333331</v>
      </c>
      <c r="J159" t="str">
        <f>IFERROR(INDEX(Kommuneendringer!$H$2:$H$426,MATCH(H159,Kommuneendringer!$D$2:$D$426,0)),H159)</f>
        <v>NORD-AURDAL</v>
      </c>
    </row>
    <row r="160" spans="1:10" x14ac:dyDescent="0.25">
      <c r="A160" t="s">
        <v>2117</v>
      </c>
      <c r="B160" s="3">
        <v>1253520</v>
      </c>
      <c r="C160" s="10">
        <f t="shared" si="10"/>
        <v>69640</v>
      </c>
      <c r="D160" s="3">
        <v>10127</v>
      </c>
      <c r="E160" s="10">
        <f t="shared" si="11"/>
        <v>562.61111111111109</v>
      </c>
      <c r="G160" t="str">
        <f t="shared" si="15"/>
        <v>1824</v>
      </c>
      <c r="H160" t="str">
        <f t="shared" si="16"/>
        <v>VEFSN</v>
      </c>
      <c r="I160" s="10">
        <f t="shared" si="14"/>
        <v>562.61111111111109</v>
      </c>
      <c r="J160" t="str">
        <f>IFERROR(INDEX(Kommuneendringer!$H$2:$H$426,MATCH(H160,Kommuneendringer!$D$2:$D$426,0)),H160)</f>
        <v>VEFSN</v>
      </c>
    </row>
    <row r="161" spans="1:10" x14ac:dyDescent="0.25">
      <c r="A161" t="s">
        <v>2118</v>
      </c>
      <c r="B161" s="3">
        <v>1236432</v>
      </c>
      <c r="C161" s="10">
        <f t="shared" si="10"/>
        <v>68690.666666666672</v>
      </c>
      <c r="D161" s="3">
        <v>4062</v>
      </c>
      <c r="E161" s="10">
        <f t="shared" si="11"/>
        <v>225.66666666666666</v>
      </c>
      <c r="G161" t="str">
        <f t="shared" si="15"/>
        <v>4611</v>
      </c>
      <c r="H161" t="str">
        <f t="shared" si="16"/>
        <v>ETNE</v>
      </c>
      <c r="I161" s="10">
        <f t="shared" si="14"/>
        <v>225.66666666666666</v>
      </c>
      <c r="J161" t="str">
        <f>IFERROR(INDEX(Kommuneendringer!$H$2:$H$426,MATCH(H161,Kommuneendringer!$D$2:$D$426,0)),H161)</f>
        <v>ETNE</v>
      </c>
    </row>
    <row r="162" spans="1:10" x14ac:dyDescent="0.25">
      <c r="A162" t="s">
        <v>2119</v>
      </c>
      <c r="B162" s="3">
        <v>1207540</v>
      </c>
      <c r="C162" s="10">
        <f t="shared" si="10"/>
        <v>67085.555555555562</v>
      </c>
      <c r="D162" s="3">
        <v>6977</v>
      </c>
      <c r="E162" s="10">
        <f t="shared" si="11"/>
        <v>387.61111111111109</v>
      </c>
      <c r="G162" t="str">
        <f t="shared" si="15"/>
        <v>4642</v>
      </c>
      <c r="H162" t="str">
        <f t="shared" si="16"/>
        <v>LÆRDAL</v>
      </c>
      <c r="I162" s="10">
        <f t="shared" si="14"/>
        <v>387.61111111111109</v>
      </c>
      <c r="J162" t="str">
        <f>IFERROR(INDEX(Kommuneendringer!$H$2:$H$426,MATCH(H162,Kommuneendringer!$D$2:$D$426,0)),H162)</f>
        <v>LÆRDAL</v>
      </c>
    </row>
    <row r="163" spans="1:10" x14ac:dyDescent="0.25">
      <c r="A163" t="s">
        <v>2120</v>
      </c>
      <c r="B163" s="3">
        <v>1205107</v>
      </c>
      <c r="C163" s="10">
        <f t="shared" si="10"/>
        <v>66950.388888888891</v>
      </c>
      <c r="D163" s="3">
        <v>6836</v>
      </c>
      <c r="E163" s="10">
        <f t="shared" si="11"/>
        <v>379.77777777777777</v>
      </c>
      <c r="G163" t="str">
        <f t="shared" si="15"/>
        <v>5055</v>
      </c>
      <c r="H163" t="str">
        <f t="shared" si="16"/>
        <v>HEIM</v>
      </c>
      <c r="I163" s="10">
        <f t="shared" si="14"/>
        <v>379.77777777777777</v>
      </c>
      <c r="J163" t="str">
        <f>IFERROR(INDEX(Kommuneendringer!$H$2:$H$426,MATCH(H163,Kommuneendringer!$D$2:$D$426,0)),H163)</f>
        <v>HEIM</v>
      </c>
    </row>
    <row r="164" spans="1:10" x14ac:dyDescent="0.25">
      <c r="A164" t="s">
        <v>2121</v>
      </c>
      <c r="B164" s="3">
        <v>1038716</v>
      </c>
      <c r="C164" s="10">
        <f t="shared" si="10"/>
        <v>57706.444444444445</v>
      </c>
      <c r="D164" s="3">
        <v>4647</v>
      </c>
      <c r="E164" s="10">
        <f t="shared" si="11"/>
        <v>258.16666666666669</v>
      </c>
      <c r="G164" t="str">
        <f t="shared" si="15"/>
        <v>5020</v>
      </c>
      <c r="H164" t="str">
        <f t="shared" si="16"/>
        <v>OSEN</v>
      </c>
      <c r="I164" s="10">
        <f t="shared" si="14"/>
        <v>258.16666666666669</v>
      </c>
      <c r="J164" t="str">
        <f>IFERROR(INDEX(Kommuneendringer!$H$2:$H$426,MATCH(H164,Kommuneendringer!$D$2:$D$426,0)),H164)</f>
        <v>OSEN</v>
      </c>
    </row>
    <row r="165" spans="1:10" x14ac:dyDescent="0.25">
      <c r="A165" t="s">
        <v>2122</v>
      </c>
      <c r="B165" s="3">
        <v>913450</v>
      </c>
      <c r="C165" s="10">
        <f t="shared" si="10"/>
        <v>50747.222222222219</v>
      </c>
      <c r="D165" s="3">
        <v>3214</v>
      </c>
      <c r="E165" s="10">
        <f t="shared" si="11"/>
        <v>178.55555555555554</v>
      </c>
      <c r="G165" t="str">
        <f t="shared" si="15"/>
        <v>4225</v>
      </c>
      <c r="H165" t="str">
        <f t="shared" si="16"/>
        <v>LYNGDAL</v>
      </c>
      <c r="I165" s="10">
        <f t="shared" si="14"/>
        <v>178.55555555555554</v>
      </c>
      <c r="J165" t="str">
        <f>IFERROR(INDEX(Kommuneendringer!$H$2:$H$426,MATCH(H165,Kommuneendringer!$D$2:$D$426,0)),H165)</f>
        <v>LYNGDAL</v>
      </c>
    </row>
    <row r="166" spans="1:10" x14ac:dyDescent="0.25">
      <c r="A166" t="s">
        <v>2123</v>
      </c>
      <c r="B166" s="3">
        <v>812813</v>
      </c>
      <c r="C166" s="10">
        <f t="shared" si="10"/>
        <v>45156.277777777781</v>
      </c>
      <c r="D166" s="3">
        <v>3185</v>
      </c>
      <c r="E166" s="10">
        <f t="shared" si="11"/>
        <v>176.94444444444446</v>
      </c>
      <c r="G166" t="str">
        <f t="shared" si="15"/>
        <v>4227</v>
      </c>
      <c r="H166" t="str">
        <f t="shared" si="16"/>
        <v>KVINESDAL</v>
      </c>
      <c r="I166" s="10">
        <f t="shared" si="14"/>
        <v>176.94444444444446</v>
      </c>
      <c r="J166" t="str">
        <f>IFERROR(INDEX(Kommuneendringer!$H$2:$H$426,MATCH(H166,Kommuneendringer!$D$2:$D$426,0)),H166)</f>
        <v>KVINESDAL</v>
      </c>
    </row>
    <row r="167" spans="1:10" x14ac:dyDescent="0.25">
      <c r="A167" t="s">
        <v>2124</v>
      </c>
      <c r="B167" s="3">
        <v>711741</v>
      </c>
      <c r="C167" s="10">
        <f t="shared" si="10"/>
        <v>39541.166666666664</v>
      </c>
      <c r="D167" s="3">
        <v>2780</v>
      </c>
      <c r="E167" s="10">
        <f t="shared" si="11"/>
        <v>154.44444444444446</v>
      </c>
      <c r="G167" t="str">
        <f t="shared" si="15"/>
        <v>1507</v>
      </c>
      <c r="H167" t="str">
        <f t="shared" si="16"/>
        <v>ÅLESUND</v>
      </c>
      <c r="I167" s="10">
        <f t="shared" si="14"/>
        <v>154.44444444444446</v>
      </c>
      <c r="J167" t="str">
        <f>IFERROR(INDEX(Kommuneendringer!$H$2:$H$426,MATCH(H167,Kommuneendringer!$D$2:$D$426,0)),H167)</f>
        <v>ÅLESUND</v>
      </c>
    </row>
    <row r="168" spans="1:10" x14ac:dyDescent="0.25">
      <c r="A168" t="s">
        <v>2125</v>
      </c>
      <c r="B168" s="3">
        <v>707843</v>
      </c>
      <c r="C168" s="10">
        <f t="shared" si="10"/>
        <v>39324.611111111109</v>
      </c>
      <c r="D168" s="3">
        <v>1998</v>
      </c>
      <c r="E168" s="10">
        <f t="shared" si="11"/>
        <v>111</v>
      </c>
      <c r="G168" t="str">
        <f t="shared" si="15"/>
        <v>1122</v>
      </c>
      <c r="H168" t="str">
        <f t="shared" si="16"/>
        <v>GJESDAL</v>
      </c>
      <c r="I168" s="10">
        <f t="shared" si="14"/>
        <v>111</v>
      </c>
      <c r="J168" t="str">
        <f>IFERROR(INDEX(Kommuneendringer!$H$2:$H$426,MATCH(H168,Kommuneendringer!$D$2:$D$426,0)),H168)</f>
        <v>GJESDAL</v>
      </c>
    </row>
    <row r="169" spans="1:10" x14ac:dyDescent="0.25">
      <c r="A169" t="s">
        <v>2126</v>
      </c>
      <c r="B169" s="3">
        <v>701440</v>
      </c>
      <c r="C169" s="10">
        <f t="shared" si="10"/>
        <v>38968.888888888891</v>
      </c>
      <c r="D169" s="3">
        <v>3047</v>
      </c>
      <c r="E169" s="10">
        <f t="shared" si="11"/>
        <v>169.27777777777777</v>
      </c>
      <c r="G169" t="str">
        <f t="shared" si="15"/>
        <v>4223</v>
      </c>
      <c r="H169" t="str">
        <f t="shared" si="16"/>
        <v>VENNESLA</v>
      </c>
      <c r="I169" s="10">
        <f t="shared" si="14"/>
        <v>169.27777777777777</v>
      </c>
      <c r="J169" t="str">
        <f>IFERROR(INDEX(Kommuneendringer!$H$2:$H$426,MATCH(H169,Kommuneendringer!$D$2:$D$426,0)),H169)</f>
        <v>VENNESLA</v>
      </c>
    </row>
    <row r="170" spans="1:10" x14ac:dyDescent="0.25">
      <c r="A170" t="s">
        <v>2127</v>
      </c>
      <c r="B170" s="3">
        <v>618886</v>
      </c>
      <c r="C170" s="10">
        <f t="shared" si="10"/>
        <v>34382.555555555555</v>
      </c>
      <c r="D170" s="3">
        <v>1587</v>
      </c>
      <c r="E170" s="10">
        <f t="shared" si="11"/>
        <v>88.166666666666671</v>
      </c>
      <c r="G170" t="str">
        <f t="shared" si="15"/>
        <v>3052</v>
      </c>
      <c r="H170" t="str">
        <f t="shared" si="16"/>
        <v>NORE OG UVDAL</v>
      </c>
      <c r="I170" s="10">
        <f t="shared" si="14"/>
        <v>88.166666666666671</v>
      </c>
      <c r="J170" t="str">
        <f>IFERROR(INDEX(Kommuneendringer!$H$2:$H$426,MATCH(H170,Kommuneendringer!$D$2:$D$426,0)),H170)</f>
        <v>NORE OG UVDAL</v>
      </c>
    </row>
    <row r="171" spans="1:10" x14ac:dyDescent="0.25">
      <c r="A171" t="s">
        <v>2128</v>
      </c>
      <c r="B171" s="3">
        <v>577964</v>
      </c>
      <c r="C171" s="10">
        <f t="shared" si="10"/>
        <v>32109.111111111109</v>
      </c>
      <c r="D171" s="3">
        <v>5301</v>
      </c>
      <c r="E171" s="10">
        <f t="shared" si="11"/>
        <v>294.5</v>
      </c>
      <c r="G171" t="str">
        <f t="shared" si="15"/>
        <v>1820</v>
      </c>
      <c r="H171" t="str">
        <f t="shared" si="16"/>
        <v>ALSTAHAUG</v>
      </c>
      <c r="I171" s="10">
        <f t="shared" si="14"/>
        <v>294.5</v>
      </c>
      <c r="J171" t="str">
        <f>IFERROR(INDEX(Kommuneendringer!$H$2:$H$426,MATCH(H171,Kommuneendringer!$D$2:$D$426,0)),H171)</f>
        <v>ALSTAHAUG</v>
      </c>
    </row>
    <row r="172" spans="1:10" x14ac:dyDescent="0.25">
      <c r="A172" t="s">
        <v>2129</v>
      </c>
      <c r="B172" s="3">
        <v>551320</v>
      </c>
      <c r="C172" s="10">
        <f t="shared" si="10"/>
        <v>30628.888888888891</v>
      </c>
      <c r="D172" s="3">
        <v>2375</v>
      </c>
      <c r="E172" s="10">
        <f t="shared" si="11"/>
        <v>131.94444444444446</v>
      </c>
      <c r="G172" t="str">
        <f t="shared" si="15"/>
        <v>1557</v>
      </c>
      <c r="H172" t="str">
        <f t="shared" si="16"/>
        <v>GJEMNES</v>
      </c>
      <c r="I172" s="10">
        <f t="shared" si="14"/>
        <v>131.94444444444446</v>
      </c>
      <c r="J172" t="str">
        <f>IFERROR(INDEX(Kommuneendringer!$H$2:$H$426,MATCH(H172,Kommuneendringer!$D$2:$D$426,0)),H172)</f>
        <v>GJEMNES</v>
      </c>
    </row>
    <row r="173" spans="1:10" x14ac:dyDescent="0.25">
      <c r="A173" t="s">
        <v>2130</v>
      </c>
      <c r="B173" s="3">
        <v>488141</v>
      </c>
      <c r="C173" s="10">
        <f t="shared" si="10"/>
        <v>27118.944444444445</v>
      </c>
      <c r="D173" s="3">
        <v>2037</v>
      </c>
      <c r="E173" s="10">
        <f t="shared" si="11"/>
        <v>113.16666666666667</v>
      </c>
      <c r="G173" t="str">
        <f t="shared" si="15"/>
        <v>1532</v>
      </c>
      <c r="H173" t="str">
        <f t="shared" si="16"/>
        <v>GISKE</v>
      </c>
      <c r="I173" s="10">
        <f t="shared" si="14"/>
        <v>113.16666666666667</v>
      </c>
      <c r="J173" t="str">
        <f>IFERROR(INDEX(Kommuneendringer!$H$2:$H$426,MATCH(H173,Kommuneendringer!$D$2:$D$426,0)),H173)</f>
        <v>GISKE</v>
      </c>
    </row>
    <row r="174" spans="1:10" x14ac:dyDescent="0.25">
      <c r="A174" t="s">
        <v>2131</v>
      </c>
      <c r="B174" s="3">
        <v>484334</v>
      </c>
      <c r="C174" s="10">
        <f t="shared" si="10"/>
        <v>26907.444444444445</v>
      </c>
      <c r="D174" s="3">
        <v>2083</v>
      </c>
      <c r="E174" s="10">
        <f t="shared" si="11"/>
        <v>115.72222222222223</v>
      </c>
      <c r="G174" t="str">
        <f t="shared" si="15"/>
        <v>3426</v>
      </c>
      <c r="H174" t="str">
        <f t="shared" si="16"/>
        <v>TOLGA</v>
      </c>
      <c r="I174" s="10">
        <f t="shared" si="14"/>
        <v>115.72222222222223</v>
      </c>
      <c r="J174" t="str">
        <f>IFERROR(INDEX(Kommuneendringer!$H$2:$H$426,MATCH(H174,Kommuneendringer!$D$2:$D$426,0)),H174)</f>
        <v>TOLGA</v>
      </c>
    </row>
    <row r="175" spans="1:10" x14ac:dyDescent="0.25">
      <c r="A175" t="s">
        <v>2132</v>
      </c>
      <c r="B175" s="3">
        <v>477856</v>
      </c>
      <c r="C175" s="10">
        <f t="shared" si="10"/>
        <v>26547.555555555555</v>
      </c>
      <c r="D175" s="3">
        <v>1810</v>
      </c>
      <c r="E175" s="10">
        <f t="shared" si="11"/>
        <v>100.55555555555556</v>
      </c>
      <c r="G175" t="str">
        <f t="shared" si="15"/>
        <v>1578</v>
      </c>
      <c r="H175" t="str">
        <f t="shared" si="16"/>
        <v>FJORD</v>
      </c>
      <c r="I175" s="10">
        <f t="shared" si="14"/>
        <v>100.55555555555556</v>
      </c>
      <c r="J175" t="str">
        <f>IFERROR(INDEX(Kommuneendringer!$H$2:$H$426,MATCH(H175,Kommuneendringer!$D$2:$D$426,0)),H175)</f>
        <v>FJORD</v>
      </c>
    </row>
    <row r="176" spans="1:10" x14ac:dyDescent="0.25">
      <c r="A176" t="s">
        <v>2133</v>
      </c>
      <c r="B176" s="3">
        <v>466747</v>
      </c>
      <c r="C176" s="10">
        <f t="shared" si="10"/>
        <v>25930.388888888891</v>
      </c>
      <c r="D176" s="3">
        <v>1765</v>
      </c>
      <c r="E176" s="10">
        <f t="shared" si="11"/>
        <v>98.055555555555557</v>
      </c>
      <c r="G176" t="str">
        <f t="shared" si="15"/>
        <v>4218</v>
      </c>
      <c r="H176" t="str">
        <f t="shared" si="16"/>
        <v>IVELAND</v>
      </c>
      <c r="I176" s="10">
        <f t="shared" si="14"/>
        <v>98.055555555555557</v>
      </c>
      <c r="J176" t="str">
        <f>IFERROR(INDEX(Kommuneendringer!$H$2:$H$426,MATCH(H176,Kommuneendringer!$D$2:$D$426,0)),H176)</f>
        <v>IVELAND</v>
      </c>
    </row>
    <row r="177" spans="1:10" x14ac:dyDescent="0.25">
      <c r="A177" t="s">
        <v>2134</v>
      </c>
      <c r="B177" s="3">
        <v>391157</v>
      </c>
      <c r="C177" s="10">
        <f t="shared" si="10"/>
        <v>21730.944444444445</v>
      </c>
      <c r="D177" s="3">
        <v>1029</v>
      </c>
      <c r="E177" s="10">
        <f t="shared" si="11"/>
        <v>57.166666666666664</v>
      </c>
      <c r="G177" t="str">
        <f t="shared" si="15"/>
        <v>1101</v>
      </c>
      <c r="H177" t="str">
        <f t="shared" si="16"/>
        <v>EIGERSUND</v>
      </c>
      <c r="I177" s="10">
        <f t="shared" si="14"/>
        <v>57.166666666666664</v>
      </c>
      <c r="J177" t="str">
        <f>IFERROR(INDEX(Kommuneendringer!$H$2:$H$426,MATCH(H177,Kommuneendringer!$D$2:$D$426,0)),H177)</f>
        <v>EIGERSUND</v>
      </c>
    </row>
    <row r="178" spans="1:10" x14ac:dyDescent="0.25">
      <c r="A178" t="s">
        <v>2135</v>
      </c>
      <c r="B178" s="3">
        <v>384992</v>
      </c>
      <c r="C178" s="10">
        <f t="shared" si="10"/>
        <v>21388.444444444445</v>
      </c>
      <c r="D178" s="3">
        <v>2146</v>
      </c>
      <c r="E178" s="10">
        <f t="shared" si="11"/>
        <v>119.22222222222223</v>
      </c>
      <c r="G178" t="str">
        <f t="shared" si="15"/>
        <v>4220</v>
      </c>
      <c r="H178" t="str">
        <f t="shared" si="16"/>
        <v>BYGLAND</v>
      </c>
      <c r="I178" s="10">
        <f t="shared" si="14"/>
        <v>119.22222222222223</v>
      </c>
      <c r="J178" t="str">
        <f>IFERROR(INDEX(Kommuneendringer!$H$2:$H$426,MATCH(H178,Kommuneendringer!$D$2:$D$426,0)),H178)</f>
        <v>BYGLAND</v>
      </c>
    </row>
    <row r="179" spans="1:10" x14ac:dyDescent="0.25">
      <c r="A179" t="s">
        <v>2136</v>
      </c>
      <c r="B179" s="3">
        <v>368239</v>
      </c>
      <c r="C179" s="10">
        <f t="shared" si="10"/>
        <v>20457.722222222223</v>
      </c>
      <c r="D179" s="3">
        <v>1941</v>
      </c>
      <c r="E179" s="10">
        <f t="shared" si="11"/>
        <v>107.83333333333333</v>
      </c>
      <c r="G179" t="str">
        <f t="shared" si="15"/>
        <v>5061</v>
      </c>
      <c r="H179" t="str">
        <f t="shared" si="16"/>
        <v>RINDAL</v>
      </c>
      <c r="I179" s="10">
        <f t="shared" si="14"/>
        <v>107.83333333333333</v>
      </c>
      <c r="J179" t="str">
        <f>IFERROR(INDEX(Kommuneendringer!$H$2:$H$426,MATCH(H179,Kommuneendringer!$D$2:$D$426,0)),H179)</f>
        <v>RINDAL</v>
      </c>
    </row>
    <row r="180" spans="1:10" x14ac:dyDescent="0.25">
      <c r="A180" t="s">
        <v>2137</v>
      </c>
      <c r="B180" s="3">
        <v>328085</v>
      </c>
      <c r="C180" s="10">
        <f t="shared" si="10"/>
        <v>18226.944444444445</v>
      </c>
      <c r="D180" s="3">
        <v>2264</v>
      </c>
      <c r="E180" s="10">
        <f t="shared" si="11"/>
        <v>125.77777777777777</v>
      </c>
      <c r="G180" t="str">
        <f t="shared" si="15"/>
        <v>5052</v>
      </c>
      <c r="H180" t="str">
        <f t="shared" si="16"/>
        <v>LEKA</v>
      </c>
      <c r="I180" s="10">
        <f t="shared" si="14"/>
        <v>125.77777777777777</v>
      </c>
      <c r="J180" t="str">
        <f>IFERROR(INDEX(Kommuneendringer!$H$2:$H$426,MATCH(H180,Kommuneendringer!$D$2:$D$426,0)),H180)</f>
        <v>LEKA</v>
      </c>
    </row>
    <row r="181" spans="1:10" x14ac:dyDescent="0.25">
      <c r="A181" t="s">
        <v>2138</v>
      </c>
      <c r="B181" s="3">
        <v>300109</v>
      </c>
      <c r="C181" s="10">
        <f t="shared" si="10"/>
        <v>16672.722222222223</v>
      </c>
      <c r="D181" s="3">
        <v>2020</v>
      </c>
      <c r="E181" s="10">
        <f t="shared" si="11"/>
        <v>112.22222222222223</v>
      </c>
      <c r="G181" t="str">
        <f t="shared" si="15"/>
        <v>3450</v>
      </c>
      <c r="H181" t="str">
        <f t="shared" si="16"/>
        <v>ETNEDAL</v>
      </c>
      <c r="I181" s="10">
        <f t="shared" si="14"/>
        <v>112.22222222222223</v>
      </c>
      <c r="J181" t="str">
        <f>IFERROR(INDEX(Kommuneendringer!$H$2:$H$426,MATCH(H181,Kommuneendringer!$D$2:$D$426,0)),H181)</f>
        <v>ETNEDAL</v>
      </c>
    </row>
    <row r="182" spans="1:10" x14ac:dyDescent="0.25">
      <c r="A182" t="s">
        <v>2139</v>
      </c>
      <c r="B182" s="3">
        <v>214603</v>
      </c>
      <c r="C182" s="10">
        <f t="shared" si="10"/>
        <v>11922.388888888889</v>
      </c>
      <c r="D182" s="3">
        <v>2887</v>
      </c>
      <c r="E182" s="10">
        <f t="shared" si="11"/>
        <v>160.38888888888889</v>
      </c>
      <c r="G182" t="str">
        <f t="shared" si="15"/>
        <v>3432</v>
      </c>
      <c r="H182" t="str">
        <f t="shared" si="16"/>
        <v>LESJA</v>
      </c>
      <c r="I182" s="10">
        <f t="shared" si="14"/>
        <v>160.38888888888889</v>
      </c>
      <c r="J182" t="str">
        <f>IFERROR(INDEX(Kommuneendringer!$H$2:$H$426,MATCH(H182,Kommuneendringer!$D$2:$D$426,0)),H182)</f>
        <v>LESJA</v>
      </c>
    </row>
    <row r="183" spans="1:10" x14ac:dyDescent="0.25">
      <c r="A183" t="s">
        <v>2140</v>
      </c>
      <c r="B183" s="3">
        <v>210876</v>
      </c>
      <c r="C183" s="10">
        <f t="shared" si="10"/>
        <v>11715.333333333334</v>
      </c>
      <c r="D183" s="3">
        <v>776</v>
      </c>
      <c r="E183" s="10">
        <f t="shared" si="11"/>
        <v>43.111111111111114</v>
      </c>
      <c r="G183" t="str">
        <f t="shared" si="15"/>
        <v>1554</v>
      </c>
      <c r="H183" t="str">
        <f t="shared" si="16"/>
        <v>AVERØY</v>
      </c>
      <c r="I183" s="10">
        <f t="shared" si="14"/>
        <v>43.111111111111114</v>
      </c>
      <c r="J183" t="str">
        <f>IFERROR(INDEX(Kommuneendringer!$H$2:$H$426,MATCH(H183,Kommuneendringer!$D$2:$D$426,0)),H183)</f>
        <v>AVERØY</v>
      </c>
    </row>
    <row r="184" spans="1:10" x14ac:dyDescent="0.25">
      <c r="A184" t="s">
        <v>2141</v>
      </c>
      <c r="B184" s="3">
        <v>205269</v>
      </c>
      <c r="C184" s="10">
        <f t="shared" si="10"/>
        <v>11403.833333333334</v>
      </c>
      <c r="D184" s="3">
        <v>1217</v>
      </c>
      <c r="E184" s="10">
        <f t="shared" si="11"/>
        <v>67.611111111111114</v>
      </c>
      <c r="G184" t="str">
        <f t="shared" si="15"/>
        <v>1813</v>
      </c>
      <c r="H184" t="str">
        <f t="shared" si="16"/>
        <v>BRØNNØY</v>
      </c>
      <c r="I184" s="10">
        <f t="shared" si="14"/>
        <v>67.611111111111114</v>
      </c>
      <c r="J184" t="str">
        <f>IFERROR(INDEX(Kommuneendringer!$H$2:$H$426,MATCH(H184,Kommuneendringer!$D$2:$D$426,0)),H184)</f>
        <v>BRØNNØY</v>
      </c>
    </row>
    <row r="185" spans="1:10" x14ac:dyDescent="0.25">
      <c r="A185" t="s">
        <v>2142</v>
      </c>
      <c r="B185" s="3">
        <v>176200</v>
      </c>
      <c r="C185" s="10">
        <f t="shared" si="10"/>
        <v>9788.8888888888887</v>
      </c>
      <c r="D185" s="3">
        <v>450</v>
      </c>
      <c r="E185" s="10">
        <f t="shared" si="11"/>
        <v>25</v>
      </c>
      <c r="G185" t="str">
        <f t="shared" si="15"/>
        <v>3824</v>
      </c>
      <c r="H185" t="str">
        <f t="shared" si="16"/>
        <v>TOKKE</v>
      </c>
      <c r="I185" s="10">
        <f t="shared" si="14"/>
        <v>25</v>
      </c>
      <c r="J185" t="str">
        <f>IFERROR(INDEX(Kommuneendringer!$H$2:$H$426,MATCH(H185,Kommuneendringer!$D$2:$D$426,0)),H185)</f>
        <v>TOKKE</v>
      </c>
    </row>
    <row r="186" spans="1:10" x14ac:dyDescent="0.25">
      <c r="A186" t="s">
        <v>2143</v>
      </c>
      <c r="B186" s="3">
        <v>155339</v>
      </c>
      <c r="C186" s="10">
        <f t="shared" si="10"/>
        <v>8629.9444444444453</v>
      </c>
      <c r="D186" s="3">
        <v>420</v>
      </c>
      <c r="E186" s="10">
        <f t="shared" si="11"/>
        <v>23.333333333333332</v>
      </c>
      <c r="G186" t="str">
        <f t="shared" si="15"/>
        <v>3818</v>
      </c>
      <c r="H186" t="str">
        <f t="shared" si="16"/>
        <v>TINN</v>
      </c>
      <c r="I186" s="10">
        <f t="shared" si="14"/>
        <v>23.333333333333332</v>
      </c>
      <c r="J186" t="str">
        <f>IFERROR(INDEX(Kommuneendringer!$H$2:$H$426,MATCH(H186,Kommuneendringer!$D$2:$D$426,0)),H186)</f>
        <v>TINN</v>
      </c>
    </row>
    <row r="187" spans="1:10" x14ac:dyDescent="0.25">
      <c r="A187" t="s">
        <v>2144</v>
      </c>
      <c r="B187" s="3">
        <v>136258</v>
      </c>
      <c r="C187" s="10">
        <f t="shared" si="10"/>
        <v>7569.8888888888887</v>
      </c>
      <c r="D187" s="3">
        <v>1088</v>
      </c>
      <c r="E187" s="10">
        <f t="shared" si="11"/>
        <v>60.444444444444443</v>
      </c>
      <c r="G187" t="str">
        <f t="shared" si="15"/>
        <v>3041</v>
      </c>
      <c r="H187" t="str">
        <f t="shared" si="16"/>
        <v>GOL</v>
      </c>
      <c r="I187" s="10">
        <f t="shared" si="14"/>
        <v>60.444444444444443</v>
      </c>
      <c r="J187" t="str">
        <f>IFERROR(INDEX(Kommuneendringer!$H$2:$H$426,MATCH(H187,Kommuneendringer!$D$2:$D$426,0)),H187)</f>
        <v>GOL</v>
      </c>
    </row>
    <row r="188" spans="1:10" x14ac:dyDescent="0.25">
      <c r="A188" t="s">
        <v>2145</v>
      </c>
      <c r="B188" s="3">
        <v>131364</v>
      </c>
      <c r="C188" s="10">
        <f t="shared" si="10"/>
        <v>7298</v>
      </c>
      <c r="D188" s="3">
        <v>389</v>
      </c>
      <c r="E188" s="10">
        <f t="shared" si="11"/>
        <v>21.611111111111111</v>
      </c>
      <c r="G188" t="str">
        <f t="shared" si="15"/>
        <v>3825</v>
      </c>
      <c r="H188" t="str">
        <f t="shared" si="16"/>
        <v>VINJE</v>
      </c>
      <c r="I188" s="10">
        <f t="shared" si="14"/>
        <v>21.611111111111111</v>
      </c>
      <c r="J188" t="str">
        <f>IFERROR(INDEX(Kommuneendringer!$H$2:$H$426,MATCH(H188,Kommuneendringer!$D$2:$D$426,0)),H188)</f>
        <v>VINJE</v>
      </c>
    </row>
    <row r="189" spans="1:10" x14ac:dyDescent="0.25">
      <c r="A189" t="s">
        <v>2146</v>
      </c>
      <c r="B189" s="3">
        <v>109420</v>
      </c>
      <c r="C189" s="10">
        <f t="shared" si="10"/>
        <v>6078.8888888888887</v>
      </c>
      <c r="D189" s="3">
        <v>1266</v>
      </c>
      <c r="E189" s="10">
        <f t="shared" si="11"/>
        <v>70.333333333333329</v>
      </c>
      <c r="G189" t="str">
        <f t="shared" si="15"/>
        <v>1815</v>
      </c>
      <c r="H189" t="str">
        <f t="shared" si="16"/>
        <v>VEGA</v>
      </c>
      <c r="I189" s="10">
        <f t="shared" si="14"/>
        <v>70.333333333333329</v>
      </c>
      <c r="J189" t="str">
        <f>IFERROR(INDEX(Kommuneendringer!$H$2:$H$426,MATCH(H189,Kommuneendringer!$D$2:$D$426,0)),H189)</f>
        <v>VEGA</v>
      </c>
    </row>
    <row r="190" spans="1:10" x14ac:dyDescent="0.25">
      <c r="A190" t="s">
        <v>2147</v>
      </c>
      <c r="B190" s="3">
        <v>102215</v>
      </c>
      <c r="C190" s="10">
        <f t="shared" si="10"/>
        <v>5678.6111111111113</v>
      </c>
      <c r="D190" s="3">
        <v>468</v>
      </c>
      <c r="E190" s="10">
        <f t="shared" si="11"/>
        <v>26</v>
      </c>
      <c r="G190" t="str">
        <f t="shared" si="15"/>
        <v>4201</v>
      </c>
      <c r="H190" t="str">
        <f t="shared" si="16"/>
        <v>RISØR</v>
      </c>
      <c r="I190" s="10">
        <f t="shared" si="14"/>
        <v>26</v>
      </c>
      <c r="J190" t="str">
        <f>IFERROR(INDEX(Kommuneendringer!$H$2:$H$426,MATCH(H190,Kommuneendringer!$D$2:$D$426,0)),H190)</f>
        <v>RISØR</v>
      </c>
    </row>
    <row r="191" spans="1:10" x14ac:dyDescent="0.25">
      <c r="A191" t="s">
        <v>2148</v>
      </c>
      <c r="B191" s="3">
        <v>101005</v>
      </c>
      <c r="C191" s="10">
        <f t="shared" si="10"/>
        <v>5611.3888888888887</v>
      </c>
      <c r="D191" s="3">
        <v>990</v>
      </c>
      <c r="E191" s="10">
        <f t="shared" si="11"/>
        <v>55</v>
      </c>
      <c r="G191" t="str">
        <f t="shared" si="15"/>
        <v>1560</v>
      </c>
      <c r="H191" t="str">
        <f t="shared" si="16"/>
        <v>TINGVOLL</v>
      </c>
      <c r="I191" s="10">
        <f t="shared" si="14"/>
        <v>55</v>
      </c>
      <c r="J191" t="str">
        <f>IFERROR(INDEX(Kommuneendringer!$H$2:$H$426,MATCH(H191,Kommuneendringer!$D$2:$D$426,0)),H191)</f>
        <v>TINGVOLL</v>
      </c>
    </row>
    <row r="192" spans="1:10" x14ac:dyDescent="0.25">
      <c r="A192" t="s">
        <v>2149</v>
      </c>
      <c r="B192" s="3">
        <v>100623</v>
      </c>
      <c r="C192" s="10">
        <f t="shared" si="10"/>
        <v>5590.166666666667</v>
      </c>
      <c r="D192" s="3">
        <v>1145</v>
      </c>
      <c r="E192" s="10">
        <f t="shared" si="11"/>
        <v>63.611111111111114</v>
      </c>
      <c r="G192" t="str">
        <f t="shared" si="15"/>
        <v>3429</v>
      </c>
      <c r="H192" t="str">
        <f t="shared" si="16"/>
        <v>FOLLDAL</v>
      </c>
      <c r="I192" s="10">
        <f t="shared" si="14"/>
        <v>63.611111111111114</v>
      </c>
      <c r="J192" t="str">
        <f>IFERROR(INDEX(Kommuneendringer!$H$2:$H$426,MATCH(H192,Kommuneendringer!$D$2:$D$426,0)),H192)</f>
        <v>FOLLDAL</v>
      </c>
    </row>
    <row r="193" spans="1:10" x14ac:dyDescent="0.25">
      <c r="A193" t="s">
        <v>2150</v>
      </c>
      <c r="B193" s="3">
        <v>92269</v>
      </c>
      <c r="C193" s="10">
        <f t="shared" si="10"/>
        <v>5126.0555555555557</v>
      </c>
      <c r="D193" s="3">
        <v>1002</v>
      </c>
      <c r="E193" s="10">
        <f t="shared" si="11"/>
        <v>55.666666666666664</v>
      </c>
      <c r="G193" t="str">
        <f t="shared" si="15"/>
        <v>3421</v>
      </c>
      <c r="H193" t="str">
        <f t="shared" si="16"/>
        <v>TRYSIL</v>
      </c>
      <c r="I193" s="10">
        <f t="shared" si="14"/>
        <v>55.666666666666664</v>
      </c>
      <c r="J193" t="str">
        <f>IFERROR(INDEX(Kommuneendringer!$H$2:$H$426,MATCH(H193,Kommuneendringer!$D$2:$D$426,0)),H193)</f>
        <v>TRYSIL</v>
      </c>
    </row>
    <row r="194" spans="1:10" x14ac:dyDescent="0.25">
      <c r="A194" t="s">
        <v>2151</v>
      </c>
      <c r="B194" s="3">
        <v>78834</v>
      </c>
      <c r="C194" s="10">
        <f t="shared" si="10"/>
        <v>4379.666666666667</v>
      </c>
      <c r="D194" s="3">
        <v>601</v>
      </c>
      <c r="E194" s="10">
        <f t="shared" si="11"/>
        <v>33.388888888888886</v>
      </c>
      <c r="G194" t="str">
        <f t="shared" si="15"/>
        <v>1160</v>
      </c>
      <c r="H194" t="str">
        <f t="shared" si="16"/>
        <v>VINDAFJORD</v>
      </c>
      <c r="I194" s="10">
        <f t="shared" si="14"/>
        <v>33.388888888888886</v>
      </c>
      <c r="J194" t="str">
        <f>IFERROR(INDEX(Kommuneendringer!$H$2:$H$426,MATCH(H194,Kommuneendringer!$D$2:$D$426,0)),H194)</f>
        <v>VINDAFJORD</v>
      </c>
    </row>
    <row r="195" spans="1:10" x14ac:dyDescent="0.25">
      <c r="A195" t="s">
        <v>2152</v>
      </c>
      <c r="B195" s="3">
        <v>68528</v>
      </c>
      <c r="C195" s="10">
        <f t="shared" ref="C195:C233" si="17">B195/18</f>
        <v>3807.1111111111113</v>
      </c>
      <c r="D195" s="3">
        <v>4359</v>
      </c>
      <c r="E195" s="10">
        <f t="shared" ref="E195:E258" si="18">D195/18</f>
        <v>242.16666666666666</v>
      </c>
      <c r="G195" t="str">
        <f t="shared" si="15"/>
        <v>1114</v>
      </c>
      <c r="H195" t="str">
        <f t="shared" si="16"/>
        <v>BJERKREIM</v>
      </c>
      <c r="I195" s="10">
        <f t="shared" ref="I195:I233" si="19">E195</f>
        <v>242.16666666666666</v>
      </c>
      <c r="J195" t="str">
        <f>IFERROR(INDEX(Kommuneendringer!$H$2:$H$426,MATCH(H195,Kommuneendringer!$D$2:$D$426,0)),H195)</f>
        <v>BJERKREIM</v>
      </c>
    </row>
    <row r="196" spans="1:10" x14ac:dyDescent="0.25">
      <c r="A196" t="s">
        <v>2153</v>
      </c>
      <c r="B196" s="3">
        <v>62620</v>
      </c>
      <c r="C196" s="10">
        <f t="shared" si="17"/>
        <v>3478.8888888888887</v>
      </c>
      <c r="D196" s="3">
        <v>474</v>
      </c>
      <c r="E196" s="10">
        <f t="shared" si="18"/>
        <v>26.333333333333332</v>
      </c>
      <c r="G196" t="str">
        <f t="shared" si="15"/>
        <v>1573</v>
      </c>
      <c r="H196" t="str">
        <f t="shared" si="16"/>
        <v>SMØLA</v>
      </c>
      <c r="I196" s="10">
        <f t="shared" si="19"/>
        <v>26.333333333333332</v>
      </c>
      <c r="J196" t="str">
        <f>IFERROR(INDEX(Kommuneendringer!$H$2:$H$426,MATCH(H196,Kommuneendringer!$D$2:$D$426,0)),H196)</f>
        <v>SMØLA</v>
      </c>
    </row>
    <row r="197" spans="1:10" x14ac:dyDescent="0.25">
      <c r="A197" t="s">
        <v>2154</v>
      </c>
      <c r="B197" s="3">
        <v>57007</v>
      </c>
      <c r="C197" s="10">
        <f t="shared" si="17"/>
        <v>3167.0555555555557</v>
      </c>
      <c r="D197" s="3">
        <v>274</v>
      </c>
      <c r="E197" s="10">
        <f t="shared" si="18"/>
        <v>15.222222222222221</v>
      </c>
      <c r="G197" t="str">
        <f t="shared" si="15"/>
        <v>1130</v>
      </c>
      <c r="H197" t="str">
        <f t="shared" si="16"/>
        <v>STRAND</v>
      </c>
      <c r="I197" s="10">
        <f t="shared" si="19"/>
        <v>15.222222222222221</v>
      </c>
      <c r="J197" t="str">
        <f>IFERROR(INDEX(Kommuneendringer!$H$2:$H$426,MATCH(H197,Kommuneendringer!$D$2:$D$426,0)),H197)</f>
        <v>STRAND</v>
      </c>
    </row>
    <row r="198" spans="1:10" x14ac:dyDescent="0.25">
      <c r="A198" t="s">
        <v>2155</v>
      </c>
      <c r="B198" s="3">
        <v>50596</v>
      </c>
      <c r="C198" s="10">
        <f t="shared" si="17"/>
        <v>2810.8888888888887</v>
      </c>
      <c r="D198" s="3">
        <v>487</v>
      </c>
      <c r="E198" s="10">
        <f t="shared" si="18"/>
        <v>27.055555555555557</v>
      </c>
      <c r="G198" t="str">
        <f t="shared" si="15"/>
        <v>4644</v>
      </c>
      <c r="H198" t="str">
        <f t="shared" si="16"/>
        <v>LUSTER</v>
      </c>
      <c r="I198" s="10">
        <f t="shared" si="19"/>
        <v>27.055555555555557</v>
      </c>
      <c r="J198" t="str">
        <f>IFERROR(INDEX(Kommuneendringer!$H$2:$H$426,MATCH(H198,Kommuneendringer!$D$2:$D$426,0)),H198)</f>
        <v>LUSTER</v>
      </c>
    </row>
    <row r="199" spans="1:10" x14ac:dyDescent="0.25">
      <c r="A199" t="s">
        <v>2156</v>
      </c>
      <c r="B199" s="3">
        <v>41639</v>
      </c>
      <c r="C199" s="10">
        <f t="shared" si="17"/>
        <v>2313.2777777777778</v>
      </c>
      <c r="D199" s="3">
        <v>1452</v>
      </c>
      <c r="E199" s="10">
        <f t="shared" si="18"/>
        <v>80.666666666666671</v>
      </c>
      <c r="G199" t="str">
        <f t="shared" si="15"/>
        <v>3454</v>
      </c>
      <c r="H199" t="str">
        <f t="shared" si="16"/>
        <v>VANG</v>
      </c>
      <c r="I199" s="10">
        <f t="shared" si="19"/>
        <v>80.666666666666671</v>
      </c>
      <c r="J199" t="str">
        <f>IFERROR(INDEX(Kommuneendringer!$H$2:$H$426,MATCH(H199,Kommuneendringer!$D$2:$D$426,0)),H199)</f>
        <v>VANG</v>
      </c>
    </row>
    <row r="200" spans="1:10" x14ac:dyDescent="0.25">
      <c r="A200" t="s">
        <v>2157</v>
      </c>
      <c r="B200" s="3">
        <v>37752</v>
      </c>
      <c r="C200" s="10">
        <f t="shared" si="17"/>
        <v>2097.3333333333335</v>
      </c>
      <c r="D200" s="3">
        <v>169</v>
      </c>
      <c r="E200" s="10">
        <f t="shared" si="18"/>
        <v>9.3888888888888893</v>
      </c>
      <c r="G200" t="str">
        <f t="shared" si="15"/>
        <v>1149</v>
      </c>
      <c r="H200" t="str">
        <f t="shared" si="16"/>
        <v>KARMØY</v>
      </c>
      <c r="I200" s="10">
        <f t="shared" si="19"/>
        <v>9.3888888888888893</v>
      </c>
      <c r="J200" t="str">
        <f>IFERROR(INDEX(Kommuneendringer!$H$2:$H$426,MATCH(H200,Kommuneendringer!$D$2:$D$426,0)),H200)</f>
        <v>KARMØY</v>
      </c>
    </row>
    <row r="201" spans="1:10" x14ac:dyDescent="0.25">
      <c r="A201" t="s">
        <v>2158</v>
      </c>
      <c r="B201" s="3">
        <v>35539</v>
      </c>
      <c r="C201" s="10">
        <f t="shared" si="17"/>
        <v>1974.3888888888889</v>
      </c>
      <c r="D201" s="3">
        <v>344</v>
      </c>
      <c r="E201" s="10">
        <f t="shared" si="18"/>
        <v>19.111111111111111</v>
      </c>
      <c r="G201" t="str">
        <f t="shared" si="15"/>
        <v>4212</v>
      </c>
      <c r="H201" t="str">
        <f t="shared" si="16"/>
        <v>VEGÅRSHEI</v>
      </c>
      <c r="I201" s="10">
        <f t="shared" si="19"/>
        <v>19.111111111111111</v>
      </c>
      <c r="J201" t="str">
        <f>IFERROR(INDEX(Kommuneendringer!$H$2:$H$426,MATCH(H201,Kommuneendringer!$D$2:$D$426,0)),H201)</f>
        <v>VEGÅRSHEI</v>
      </c>
    </row>
    <row r="202" spans="1:10" x14ac:dyDescent="0.25">
      <c r="A202" t="s">
        <v>2159</v>
      </c>
      <c r="B202" s="3">
        <v>33903</v>
      </c>
      <c r="C202" s="10">
        <f t="shared" si="17"/>
        <v>1883.5</v>
      </c>
      <c r="D202" s="3">
        <v>242</v>
      </c>
      <c r="E202" s="10">
        <f t="shared" si="18"/>
        <v>13.444444444444445</v>
      </c>
      <c r="G202" t="str">
        <f t="shared" si="15"/>
        <v>5026</v>
      </c>
      <c r="H202" t="str">
        <f t="shared" si="16"/>
        <v>HOLTÅLEN</v>
      </c>
      <c r="I202" s="10">
        <f t="shared" si="19"/>
        <v>13.444444444444445</v>
      </c>
      <c r="J202" t="str">
        <f>IFERROR(INDEX(Kommuneendringer!$H$2:$H$426,MATCH(H202,Kommuneendringer!$D$2:$D$426,0)),H202)</f>
        <v>HOLTÅLEN</v>
      </c>
    </row>
    <row r="203" spans="1:10" x14ac:dyDescent="0.25">
      <c r="A203" t="s">
        <v>2160</v>
      </c>
      <c r="B203" s="3">
        <v>23274</v>
      </c>
      <c r="C203" s="10">
        <f t="shared" si="17"/>
        <v>1293</v>
      </c>
      <c r="D203" s="3">
        <v>62</v>
      </c>
      <c r="E203" s="10">
        <f t="shared" si="18"/>
        <v>3.4444444444444446</v>
      </c>
      <c r="G203" t="str">
        <f t="shared" si="15"/>
        <v>4226</v>
      </c>
      <c r="H203" t="str">
        <f t="shared" si="16"/>
        <v>HÆGEBOSTAD</v>
      </c>
      <c r="I203" s="10">
        <f t="shared" si="19"/>
        <v>3.4444444444444446</v>
      </c>
      <c r="J203" t="str">
        <f>IFERROR(INDEX(Kommuneendringer!$H$2:$H$426,MATCH(H203,Kommuneendringer!$D$2:$D$426,0)),H203)</f>
        <v>HÆGEBOSTAD</v>
      </c>
    </row>
    <row r="204" spans="1:10" x14ac:dyDescent="0.25">
      <c r="A204" t="s">
        <v>2161</v>
      </c>
      <c r="B204" s="3">
        <v>17975</v>
      </c>
      <c r="C204" s="10">
        <f t="shared" si="17"/>
        <v>998.61111111111109</v>
      </c>
      <c r="D204" s="3">
        <v>313</v>
      </c>
      <c r="E204" s="10">
        <f t="shared" si="18"/>
        <v>17.388888888888889</v>
      </c>
      <c r="G204" t="str">
        <f t="shared" si="15"/>
        <v>3814</v>
      </c>
      <c r="H204" t="str">
        <f t="shared" si="16"/>
        <v>KRAGERØ</v>
      </c>
      <c r="I204" s="10">
        <f t="shared" si="19"/>
        <v>17.388888888888889</v>
      </c>
      <c r="J204" t="str">
        <f>IFERROR(INDEX(Kommuneendringer!$H$2:$H$426,MATCH(H204,Kommuneendringer!$D$2:$D$426,0)),H204)</f>
        <v>KRAGERØ</v>
      </c>
    </row>
    <row r="205" spans="1:10" x14ac:dyDescent="0.25">
      <c r="A205" t="s">
        <v>2162</v>
      </c>
      <c r="B205" s="3">
        <v>17266</v>
      </c>
      <c r="C205" s="10">
        <f t="shared" si="17"/>
        <v>959.22222222222217</v>
      </c>
      <c r="D205" s="3">
        <v>1822</v>
      </c>
      <c r="E205" s="10">
        <f t="shared" si="18"/>
        <v>101.22222222222223</v>
      </c>
      <c r="G205" t="str">
        <f t="shared" si="15"/>
        <v>1833</v>
      </c>
      <c r="H205" t="str">
        <f t="shared" si="16"/>
        <v>RANA</v>
      </c>
      <c r="I205" s="10">
        <f t="shared" si="19"/>
        <v>101.22222222222223</v>
      </c>
      <c r="J205" t="str">
        <f>IFERROR(INDEX(Kommuneendringer!$H$2:$H$426,MATCH(H205,Kommuneendringer!$D$2:$D$426,0)),H205)</f>
        <v>RANA</v>
      </c>
    </row>
    <row r="206" spans="1:10" x14ac:dyDescent="0.25">
      <c r="A206" t="s">
        <v>2163</v>
      </c>
      <c r="B206" s="3">
        <v>14963</v>
      </c>
      <c r="C206" s="10">
        <f t="shared" si="17"/>
        <v>831.27777777777783</v>
      </c>
      <c r="D206" s="3">
        <v>91</v>
      </c>
      <c r="E206" s="10">
        <f t="shared" si="18"/>
        <v>5.0555555555555554</v>
      </c>
      <c r="G206" t="str">
        <f t="shared" si="15"/>
        <v>1525</v>
      </c>
      <c r="H206" t="str">
        <f t="shared" si="16"/>
        <v>STRANDA</v>
      </c>
      <c r="I206" s="10">
        <f t="shared" si="19"/>
        <v>5.0555555555555554</v>
      </c>
      <c r="J206" t="str">
        <f>IFERROR(INDEX(Kommuneendringer!$H$2:$H$426,MATCH(H206,Kommuneendringer!$D$2:$D$426,0)),H206)</f>
        <v>STRANDA</v>
      </c>
    </row>
    <row r="207" spans="1:10" x14ac:dyDescent="0.25">
      <c r="A207" t="s">
        <v>2164</v>
      </c>
      <c r="B207" s="3">
        <v>14652</v>
      </c>
      <c r="C207" s="10">
        <f t="shared" si="17"/>
        <v>814</v>
      </c>
      <c r="D207" s="3">
        <v>156</v>
      </c>
      <c r="E207" s="10">
        <f t="shared" si="18"/>
        <v>8.6666666666666661</v>
      </c>
      <c r="G207" t="str">
        <f t="shared" si="15"/>
        <v>4618</v>
      </c>
      <c r="H207" t="str">
        <f t="shared" si="16"/>
        <v>ULLENSVANG</v>
      </c>
      <c r="I207" s="10">
        <f t="shared" si="19"/>
        <v>8.6666666666666661</v>
      </c>
      <c r="J207" t="str">
        <f>IFERROR(INDEX(Kommuneendringer!$H$2:$H$426,MATCH(H207,Kommuneendringer!$D$2:$D$426,0)),H207)</f>
        <v>ULLENSVANG</v>
      </c>
    </row>
    <row r="208" spans="1:10" x14ac:dyDescent="0.25">
      <c r="A208" t="s">
        <v>2165</v>
      </c>
      <c r="B208" s="3">
        <v>2738</v>
      </c>
      <c r="C208" s="10">
        <f t="shared" si="17"/>
        <v>152.11111111111111</v>
      </c>
      <c r="D208" s="3">
        <v>238</v>
      </c>
      <c r="E208" s="10">
        <f t="shared" si="18"/>
        <v>13.222222222222221</v>
      </c>
      <c r="G208" t="str">
        <f t="shared" si="15"/>
        <v>4221</v>
      </c>
      <c r="H208" t="str">
        <f t="shared" si="16"/>
        <v>VALLE</v>
      </c>
      <c r="I208" s="10">
        <f t="shared" si="19"/>
        <v>13.222222222222221</v>
      </c>
      <c r="J208" t="str">
        <f>IFERROR(INDEX(Kommuneendringer!$H$2:$H$426,MATCH(H208,Kommuneendringer!$D$2:$D$426,0)),H208)</f>
        <v>VALLE</v>
      </c>
    </row>
    <row r="209" spans="1:10" x14ac:dyDescent="0.25">
      <c r="A209" t="s">
        <v>2166</v>
      </c>
      <c r="B209" s="3">
        <v>2129</v>
      </c>
      <c r="C209" s="10">
        <f t="shared" si="17"/>
        <v>118.27777777777777</v>
      </c>
      <c r="E209" s="10">
        <f t="shared" si="18"/>
        <v>0</v>
      </c>
      <c r="G209" t="str">
        <f t="shared" si="15"/>
        <v>3042</v>
      </c>
      <c r="H209" t="str">
        <f t="shared" si="16"/>
        <v>HEMSEDAL</v>
      </c>
      <c r="I209" s="10">
        <f t="shared" si="19"/>
        <v>0</v>
      </c>
      <c r="J209" t="str">
        <f>IFERROR(INDEX(Kommuneendringer!$H$2:$H$426,MATCH(H209,Kommuneendringer!$D$2:$D$426,0)),H209)</f>
        <v>HEMSEDAL</v>
      </c>
    </row>
    <row r="210" spans="1:10" x14ac:dyDescent="0.25">
      <c r="A210" t="s">
        <v>2167</v>
      </c>
      <c r="B210" s="3">
        <v>636</v>
      </c>
      <c r="C210" s="10">
        <f t="shared" si="17"/>
        <v>35.333333333333336</v>
      </c>
      <c r="D210" s="3">
        <v>70</v>
      </c>
      <c r="E210" s="10">
        <f t="shared" si="18"/>
        <v>3.8888888888888888</v>
      </c>
      <c r="G210" t="str">
        <f t="shared" si="15"/>
        <v>4617</v>
      </c>
      <c r="H210" t="str">
        <f t="shared" si="16"/>
        <v>KVINNHERAD</v>
      </c>
      <c r="I210" s="10">
        <f t="shared" si="19"/>
        <v>3.8888888888888888</v>
      </c>
      <c r="J210" t="str">
        <f>IFERROR(INDEX(Kommuneendringer!$H$2:$H$426,MATCH(H210,Kommuneendringer!$D$2:$D$426,0)),H210)</f>
        <v>KVINNHERAD</v>
      </c>
    </row>
    <row r="211" spans="1:10" x14ac:dyDescent="0.25">
      <c r="A211" t="s">
        <v>2168</v>
      </c>
      <c r="B211" s="3"/>
      <c r="C211" s="10">
        <f t="shared" si="17"/>
        <v>0</v>
      </c>
      <c r="D211" s="3">
        <v>53</v>
      </c>
      <c r="E211" s="10">
        <f t="shared" si="18"/>
        <v>2.9444444444444446</v>
      </c>
      <c r="G211" t="str">
        <f t="shared" si="15"/>
        <v>1135</v>
      </c>
      <c r="H211" t="str">
        <f t="shared" si="16"/>
        <v>SAUDA</v>
      </c>
      <c r="I211" s="10">
        <f t="shared" si="19"/>
        <v>2.9444444444444446</v>
      </c>
      <c r="J211" t="str">
        <f>IFERROR(INDEX(Kommuneendringer!$H$2:$H$426,MATCH(H211,Kommuneendringer!$D$2:$D$426,0)),H211)</f>
        <v>SAUDA</v>
      </c>
    </row>
    <row r="212" spans="1:10" x14ac:dyDescent="0.25">
      <c r="A212" t="s">
        <v>2169</v>
      </c>
      <c r="B212" s="3"/>
      <c r="C212" s="10">
        <f t="shared" si="17"/>
        <v>0</v>
      </c>
      <c r="D212" s="3">
        <v>2</v>
      </c>
      <c r="E212" s="10">
        <f t="shared" si="18"/>
        <v>0.1111111111111111</v>
      </c>
      <c r="G212" t="str">
        <f t="shared" si="15"/>
        <v>4639</v>
      </c>
      <c r="H212" t="str">
        <f t="shared" si="16"/>
        <v>VIK</v>
      </c>
      <c r="I212" s="10">
        <f t="shared" si="19"/>
        <v>0.1111111111111111</v>
      </c>
      <c r="J212" t="str">
        <f>IFERROR(INDEX(Kommuneendringer!$H$2:$H$426,MATCH(H212,Kommuneendringer!$D$2:$D$426,0)),H212)</f>
        <v>VIK</v>
      </c>
    </row>
    <row r="213" spans="1:10" x14ac:dyDescent="0.25">
      <c r="A213" t="s">
        <v>2170</v>
      </c>
      <c r="B213" s="3"/>
      <c r="C213" s="10">
        <f t="shared" si="17"/>
        <v>0</v>
      </c>
      <c r="D213" s="3">
        <v>13</v>
      </c>
      <c r="E213" s="10">
        <f t="shared" si="18"/>
        <v>0.72222222222222221</v>
      </c>
      <c r="G213" t="str">
        <f t="shared" si="15"/>
        <v>5401</v>
      </c>
      <c r="H213" t="str">
        <f t="shared" si="16"/>
        <v>TROMSØ</v>
      </c>
      <c r="I213" s="10">
        <f t="shared" si="19"/>
        <v>0.72222222222222221</v>
      </c>
      <c r="J213" t="str">
        <f>IFERROR(INDEX(Kommuneendringer!$H$2:$H$426,MATCH(H213,Kommuneendringer!$D$2:$D$426,0)),H213)</f>
        <v>TROMSØ</v>
      </c>
    </row>
    <row r="214" spans="1:10" x14ac:dyDescent="0.25">
      <c r="A214" t="s">
        <v>2171</v>
      </c>
      <c r="B214" s="3"/>
      <c r="C214" s="10">
        <f t="shared" si="17"/>
        <v>0</v>
      </c>
      <c r="D214" s="3">
        <v>49</v>
      </c>
      <c r="E214" s="10">
        <f t="shared" si="18"/>
        <v>2.7222222222222223</v>
      </c>
      <c r="G214" t="str">
        <f t="shared" si="15"/>
        <v>5424</v>
      </c>
      <c r="H214" t="str">
        <f t="shared" si="16"/>
        <v>LYNGEN</v>
      </c>
      <c r="I214" s="10">
        <f t="shared" si="19"/>
        <v>2.7222222222222223</v>
      </c>
      <c r="J214" t="str">
        <f>IFERROR(INDEX(Kommuneendringer!$H$2:$H$426,MATCH(H214,Kommuneendringer!$D$2:$D$426,0)),H214)</f>
        <v>LYNGEN</v>
      </c>
    </row>
    <row r="215" spans="1:10" x14ac:dyDescent="0.25">
      <c r="A215" t="s">
        <v>2172</v>
      </c>
      <c r="B215" s="3"/>
      <c r="C215" s="10">
        <f t="shared" si="17"/>
        <v>0</v>
      </c>
      <c r="D215" s="3">
        <v>10</v>
      </c>
      <c r="E215" s="10">
        <f t="shared" si="18"/>
        <v>0.55555555555555558</v>
      </c>
      <c r="G215" t="str">
        <f t="shared" si="15"/>
        <v>1112</v>
      </c>
      <c r="H215" t="str">
        <f t="shared" si="16"/>
        <v>LUND</v>
      </c>
      <c r="I215" s="10">
        <f t="shared" si="19"/>
        <v>0.55555555555555558</v>
      </c>
      <c r="J215" t="str">
        <f>IFERROR(INDEX(Kommuneendringer!$H$2:$H$426,MATCH(H215,Kommuneendringer!$D$2:$D$426,0)),H215)</f>
        <v>LUND</v>
      </c>
    </row>
    <row r="216" spans="1:10" x14ac:dyDescent="0.25">
      <c r="A216" t="s">
        <v>2173</v>
      </c>
      <c r="B216" s="3"/>
      <c r="C216" s="10">
        <f t="shared" si="17"/>
        <v>0</v>
      </c>
      <c r="D216" s="3">
        <v>109</v>
      </c>
      <c r="E216" s="10">
        <f t="shared" si="18"/>
        <v>6.0555555555555554</v>
      </c>
      <c r="G216" t="str">
        <f t="shared" si="15"/>
        <v>1840</v>
      </c>
      <c r="H216" t="str">
        <f t="shared" si="16"/>
        <v>SALTDAL</v>
      </c>
      <c r="I216" s="10">
        <f t="shared" si="19"/>
        <v>6.0555555555555554</v>
      </c>
      <c r="J216" t="str">
        <f>IFERROR(INDEX(Kommuneendringer!$H$2:$H$426,MATCH(H216,Kommuneendringer!$D$2:$D$426,0)),H216)</f>
        <v>SALTDAL</v>
      </c>
    </row>
    <row r="217" spans="1:10" x14ac:dyDescent="0.25">
      <c r="A217" t="s">
        <v>2174</v>
      </c>
      <c r="B217" s="3"/>
      <c r="C217" s="10">
        <f t="shared" si="17"/>
        <v>0</v>
      </c>
      <c r="D217" s="3">
        <v>1</v>
      </c>
      <c r="E217" s="10">
        <f t="shared" si="18"/>
        <v>5.5555555555555552E-2</v>
      </c>
      <c r="G217" t="str">
        <f t="shared" si="15"/>
        <v>1577</v>
      </c>
      <c r="H217" t="str">
        <f t="shared" si="16"/>
        <v>VOLDA</v>
      </c>
      <c r="I217" s="10">
        <f t="shared" si="19"/>
        <v>5.5555555555555552E-2</v>
      </c>
      <c r="J217" t="str">
        <f>IFERROR(INDEX(Kommuneendringer!$H$2:$H$426,MATCH(H217,Kommuneendringer!$D$2:$D$426,0)),H217)</f>
        <v>VOLDA</v>
      </c>
    </row>
    <row r="218" spans="1:10" x14ac:dyDescent="0.25">
      <c r="A218" t="s">
        <v>2175</v>
      </c>
      <c r="B218" s="3"/>
      <c r="C218" s="10">
        <f t="shared" si="17"/>
        <v>0</v>
      </c>
      <c r="D218" s="3">
        <v>107</v>
      </c>
      <c r="E218" s="10">
        <f t="shared" si="18"/>
        <v>5.9444444444444446</v>
      </c>
      <c r="G218" t="str">
        <f t="shared" si="15"/>
        <v>1841</v>
      </c>
      <c r="H218" t="str">
        <f t="shared" si="16"/>
        <v>FAUSKE</v>
      </c>
      <c r="I218" s="10">
        <f t="shared" si="19"/>
        <v>5.9444444444444446</v>
      </c>
      <c r="J218" t="str">
        <f>IFERROR(INDEX(Kommuneendringer!$H$2:$H$426,MATCH(H218,Kommuneendringer!$D$2:$D$426,0)),H218)</f>
        <v>FAUSKE</v>
      </c>
    </row>
    <row r="219" spans="1:10" x14ac:dyDescent="0.25">
      <c r="A219" t="s">
        <v>2176</v>
      </c>
      <c r="B219" s="3"/>
      <c r="C219" s="10">
        <f t="shared" si="17"/>
        <v>0</v>
      </c>
      <c r="D219" s="3">
        <v>15</v>
      </c>
      <c r="E219" s="10">
        <f t="shared" si="18"/>
        <v>0.83333333333333337</v>
      </c>
      <c r="G219" t="str">
        <f t="shared" si="15"/>
        <v>1837</v>
      </c>
      <c r="H219" t="str">
        <f t="shared" si="16"/>
        <v>MELØY</v>
      </c>
      <c r="I219" s="10">
        <f t="shared" si="19"/>
        <v>0.83333333333333337</v>
      </c>
      <c r="J219" t="str">
        <f>IFERROR(INDEX(Kommuneendringer!$H$2:$H$426,MATCH(H219,Kommuneendringer!$D$2:$D$426,0)),H219)</f>
        <v>MELØY</v>
      </c>
    </row>
    <row r="220" spans="1:10" x14ac:dyDescent="0.25">
      <c r="A220" t="s">
        <v>2177</v>
      </c>
      <c r="B220" s="3"/>
      <c r="C220" s="10">
        <f t="shared" si="17"/>
        <v>0</v>
      </c>
      <c r="D220" s="3">
        <v>5</v>
      </c>
      <c r="E220" s="10">
        <f t="shared" si="18"/>
        <v>0.27777777777777779</v>
      </c>
      <c r="G220" t="str">
        <f t="shared" si="15"/>
        <v>1845</v>
      </c>
      <c r="H220" t="str">
        <f t="shared" si="16"/>
        <v>SØRFOLD</v>
      </c>
      <c r="I220" s="10">
        <f t="shared" si="19"/>
        <v>0.27777777777777779</v>
      </c>
      <c r="J220" t="str">
        <f>IFERROR(INDEX(Kommuneendringer!$H$2:$H$426,MATCH(H220,Kommuneendringer!$D$2:$D$426,0)),H220)</f>
        <v>SØRFOLD</v>
      </c>
    </row>
    <row r="221" spans="1:10" x14ac:dyDescent="0.25">
      <c r="A221" t="s">
        <v>2178</v>
      </c>
      <c r="B221" s="3"/>
      <c r="C221" s="10">
        <f t="shared" si="17"/>
        <v>0</v>
      </c>
      <c r="D221" s="3">
        <v>62</v>
      </c>
      <c r="E221" s="10">
        <f t="shared" si="18"/>
        <v>3.4444444444444446</v>
      </c>
      <c r="G221" t="str">
        <f t="shared" si="15"/>
        <v>5418</v>
      </c>
      <c r="H221" t="str">
        <f t="shared" si="16"/>
        <v>MÅLSELV</v>
      </c>
      <c r="I221" s="10">
        <f t="shared" si="19"/>
        <v>3.4444444444444446</v>
      </c>
      <c r="J221" t="str">
        <f>IFERROR(INDEX(Kommuneendringer!$H$2:$H$426,MATCH(H221,Kommuneendringer!$D$2:$D$426,0)),H221)</f>
        <v>MÅLSELV</v>
      </c>
    </row>
    <row r="222" spans="1:10" x14ac:dyDescent="0.25">
      <c r="A222" t="s">
        <v>2179</v>
      </c>
      <c r="B222" s="3"/>
      <c r="C222" s="10">
        <f t="shared" si="17"/>
        <v>0</v>
      </c>
      <c r="D222" s="3">
        <v>1218</v>
      </c>
      <c r="E222" s="10">
        <f t="shared" si="18"/>
        <v>67.666666666666671</v>
      </c>
      <c r="G222" t="str">
        <f t="shared" si="15"/>
        <v>1848</v>
      </c>
      <c r="H222" t="str">
        <f t="shared" si="16"/>
        <v>STEIGEN</v>
      </c>
      <c r="I222" s="10">
        <f t="shared" si="19"/>
        <v>67.666666666666671</v>
      </c>
      <c r="J222" t="str">
        <f>IFERROR(INDEX(Kommuneendringer!$H$2:$H$426,MATCH(H222,Kommuneendringer!$D$2:$D$426,0)),H222)</f>
        <v>STEIGEN</v>
      </c>
    </row>
    <row r="223" spans="1:10" x14ac:dyDescent="0.25">
      <c r="A223" t="s">
        <v>2180</v>
      </c>
      <c r="B223" s="3"/>
      <c r="C223" s="10">
        <f t="shared" si="17"/>
        <v>0</v>
      </c>
      <c r="D223" s="3">
        <v>35</v>
      </c>
      <c r="E223" s="10">
        <f t="shared" si="18"/>
        <v>1.9444444444444444</v>
      </c>
      <c r="G223" t="str">
        <f t="shared" ref="G223:G233" si="20">LEFT(A223,4)</f>
        <v>5444</v>
      </c>
      <c r="H223" t="str">
        <f t="shared" ref="H223:H233" si="21">RIGHT(A223,(LEN(A223)-5))</f>
        <v>SØR-VARANGER</v>
      </c>
      <c r="I223" s="10">
        <f t="shared" si="19"/>
        <v>1.9444444444444444</v>
      </c>
      <c r="J223" t="str">
        <f>IFERROR(INDEX(Kommuneendringer!$H$2:$H$426,MATCH(H223,Kommuneendringer!$D$2:$D$426,0)),H223)</f>
        <v>SØR-VARANGER</v>
      </c>
    </row>
    <row r="224" spans="1:10" x14ac:dyDescent="0.25">
      <c r="A224" t="s">
        <v>2181</v>
      </c>
      <c r="B224" s="3"/>
      <c r="C224" s="10">
        <f t="shared" si="17"/>
        <v>0</v>
      </c>
      <c r="D224" s="3">
        <v>10</v>
      </c>
      <c r="E224" s="10">
        <f t="shared" si="18"/>
        <v>0.55555555555555558</v>
      </c>
      <c r="G224" t="str">
        <f t="shared" si="20"/>
        <v>1853</v>
      </c>
      <c r="H224" t="str">
        <f t="shared" si="21"/>
        <v>EVENES</v>
      </c>
      <c r="I224" s="10">
        <f t="shared" si="19"/>
        <v>0.55555555555555558</v>
      </c>
      <c r="J224" t="str">
        <f>IFERROR(INDEX(Kommuneendringer!$H$2:$H$426,MATCH(H224,Kommuneendringer!$D$2:$D$426,0)),H224)</f>
        <v>Evenes - Evenássi</v>
      </c>
    </row>
    <row r="225" spans="1:10" x14ac:dyDescent="0.25">
      <c r="A225" t="s">
        <v>2182</v>
      </c>
      <c r="B225" s="3"/>
      <c r="C225" s="10">
        <f t="shared" si="17"/>
        <v>0</v>
      </c>
      <c r="D225" s="3">
        <v>30</v>
      </c>
      <c r="E225" s="10">
        <f t="shared" si="18"/>
        <v>1.6666666666666667</v>
      </c>
      <c r="G225" t="str">
        <f t="shared" si="20"/>
        <v>1146</v>
      </c>
      <c r="H225" t="str">
        <f t="shared" si="21"/>
        <v>TYSVÆR</v>
      </c>
      <c r="I225" s="10">
        <f t="shared" si="19"/>
        <v>1.6666666666666667</v>
      </c>
      <c r="J225" t="str">
        <f>IFERROR(INDEX(Kommuneendringer!$H$2:$H$426,MATCH(H225,Kommuneendringer!$D$2:$D$426,0)),H225)</f>
        <v>TYSVÆR</v>
      </c>
    </row>
    <row r="226" spans="1:10" x14ac:dyDescent="0.25">
      <c r="A226" t="s">
        <v>2183</v>
      </c>
      <c r="B226" s="3"/>
      <c r="C226" s="10">
        <f t="shared" si="17"/>
        <v>0</v>
      </c>
      <c r="D226" s="3">
        <v>3</v>
      </c>
      <c r="E226" s="10">
        <f t="shared" si="18"/>
        <v>0.16666666666666666</v>
      </c>
      <c r="G226" t="str">
        <f t="shared" si="20"/>
        <v>1860</v>
      </c>
      <c r="H226" t="str">
        <f t="shared" si="21"/>
        <v>VESTVÅGØY</v>
      </c>
      <c r="I226" s="10">
        <f t="shared" si="19"/>
        <v>0.16666666666666666</v>
      </c>
      <c r="J226" t="str">
        <f>IFERROR(INDEX(Kommuneendringer!$H$2:$H$426,MATCH(H226,Kommuneendringer!$D$2:$D$426,0)),H226)</f>
        <v>VESTVÅGØY</v>
      </c>
    </row>
    <row r="227" spans="1:10" x14ac:dyDescent="0.25">
      <c r="A227" t="s">
        <v>2184</v>
      </c>
      <c r="B227" s="3"/>
      <c r="C227" s="10">
        <f t="shared" si="17"/>
        <v>0</v>
      </c>
      <c r="D227" s="3">
        <v>160</v>
      </c>
      <c r="E227" s="10">
        <f t="shared" si="18"/>
        <v>8.8888888888888893</v>
      </c>
      <c r="G227" t="str">
        <f t="shared" si="20"/>
        <v>3823</v>
      </c>
      <c r="H227" t="str">
        <f t="shared" si="21"/>
        <v>FYRESDAL</v>
      </c>
      <c r="I227" s="10">
        <f t="shared" si="19"/>
        <v>8.8888888888888893</v>
      </c>
      <c r="J227" t="str">
        <f>IFERROR(INDEX(Kommuneendringer!$H$2:$H$426,MATCH(H227,Kommuneendringer!$D$2:$D$426,0)),H227)</f>
        <v>FYRESDAL</v>
      </c>
    </row>
    <row r="228" spans="1:10" x14ac:dyDescent="0.25">
      <c r="A228" t="s">
        <v>2185</v>
      </c>
      <c r="B228" s="3"/>
      <c r="C228" s="10">
        <f t="shared" si="17"/>
        <v>0</v>
      </c>
      <c r="D228" s="3">
        <v>4</v>
      </c>
      <c r="E228" s="10">
        <f t="shared" si="18"/>
        <v>0.22222222222222221</v>
      </c>
      <c r="G228" t="str">
        <f t="shared" si="20"/>
        <v>1865</v>
      </c>
      <c r="H228" t="str">
        <f t="shared" si="21"/>
        <v>VÅGAN</v>
      </c>
      <c r="I228" s="10">
        <f t="shared" si="19"/>
        <v>0.22222222222222221</v>
      </c>
      <c r="J228" t="str">
        <f>IFERROR(INDEX(Kommuneendringer!$H$2:$H$426,MATCH(H228,Kommuneendringer!$D$2:$D$426,0)),H228)</f>
        <v>VÅGAN</v>
      </c>
    </row>
    <row r="229" spans="1:10" x14ac:dyDescent="0.25">
      <c r="A229" t="s">
        <v>2186</v>
      </c>
      <c r="B229" s="3"/>
      <c r="C229" s="10">
        <f t="shared" si="17"/>
        <v>0</v>
      </c>
      <c r="D229" s="3">
        <v>246</v>
      </c>
      <c r="E229" s="10">
        <f t="shared" si="18"/>
        <v>13.666666666666666</v>
      </c>
      <c r="G229" t="str">
        <f t="shared" si="20"/>
        <v>5056</v>
      </c>
      <c r="H229" t="str">
        <f t="shared" si="21"/>
        <v>HITRA</v>
      </c>
      <c r="I229" s="10">
        <f t="shared" si="19"/>
        <v>13.666666666666666</v>
      </c>
      <c r="J229" t="str">
        <f>IFERROR(INDEX(Kommuneendringer!$H$2:$H$426,MATCH(H229,Kommuneendringer!$D$2:$D$426,0)),H229)</f>
        <v>HITRA</v>
      </c>
    </row>
    <row r="230" spans="1:10" x14ac:dyDescent="0.25">
      <c r="A230" t="s">
        <v>2187</v>
      </c>
      <c r="B230" s="3"/>
      <c r="C230" s="10">
        <f t="shared" si="17"/>
        <v>0</v>
      </c>
      <c r="D230" s="3">
        <v>45</v>
      </c>
      <c r="E230" s="10">
        <f t="shared" si="18"/>
        <v>2.5</v>
      </c>
      <c r="G230" t="str">
        <f t="shared" si="20"/>
        <v>4650</v>
      </c>
      <c r="H230" t="str">
        <f t="shared" si="21"/>
        <v>GLOPPEN</v>
      </c>
      <c r="I230" s="10">
        <f t="shared" si="19"/>
        <v>2.5</v>
      </c>
      <c r="J230" t="str">
        <f>IFERROR(INDEX(Kommuneendringer!$H$2:$H$426,MATCH(H230,Kommuneendringer!$D$2:$D$426,0)),H230)</f>
        <v>GLOPPEN</v>
      </c>
    </row>
    <row r="231" spans="1:10" x14ac:dyDescent="0.25">
      <c r="A231" t="s">
        <v>2188</v>
      </c>
      <c r="B231" s="3"/>
      <c r="C231" s="10">
        <f t="shared" si="17"/>
        <v>0</v>
      </c>
      <c r="D231" s="3">
        <v>20</v>
      </c>
      <c r="E231" s="10">
        <f t="shared" si="18"/>
        <v>1.1111111111111112</v>
      </c>
      <c r="G231" t="str">
        <f t="shared" si="20"/>
        <v>1111</v>
      </c>
      <c r="H231" t="str">
        <f t="shared" si="21"/>
        <v>SOKNDAL</v>
      </c>
      <c r="I231" s="10">
        <f t="shared" si="19"/>
        <v>1.1111111111111112</v>
      </c>
      <c r="J231" t="str">
        <f>IFERROR(INDEX(Kommuneendringer!$H$2:$H$426,MATCH(H231,Kommuneendringer!$D$2:$D$426,0)),H231)</f>
        <v>SOKNDAL</v>
      </c>
    </row>
    <row r="232" spans="1:10" x14ac:dyDescent="0.25">
      <c r="A232" t="s">
        <v>2189</v>
      </c>
      <c r="B232" s="3"/>
      <c r="C232" s="10">
        <f t="shared" si="17"/>
        <v>0</v>
      </c>
      <c r="D232" s="3">
        <v>14</v>
      </c>
      <c r="E232" s="10">
        <f t="shared" si="18"/>
        <v>0.77777777777777779</v>
      </c>
      <c r="G232" t="str">
        <f t="shared" si="20"/>
        <v>1834</v>
      </c>
      <c r="H232" t="str">
        <f t="shared" si="21"/>
        <v>LURØY</v>
      </c>
      <c r="I232" s="10">
        <f t="shared" si="19"/>
        <v>0.77777777777777779</v>
      </c>
      <c r="J232" t="str">
        <f>IFERROR(INDEX(Kommuneendringer!$H$2:$H$426,MATCH(H232,Kommuneendringer!$D$2:$D$426,0)),H232)</f>
        <v>LURØY</v>
      </c>
    </row>
    <row r="233" spans="1:10" x14ac:dyDescent="0.25">
      <c r="A233" t="s">
        <v>2190</v>
      </c>
      <c r="B233" s="3"/>
      <c r="C233" s="10">
        <f t="shared" si="17"/>
        <v>0</v>
      </c>
      <c r="D233" s="3">
        <v>24</v>
      </c>
      <c r="E233" s="10">
        <f t="shared" si="18"/>
        <v>1.3333333333333333</v>
      </c>
      <c r="G233" t="str">
        <f t="shared" si="20"/>
        <v>1871</v>
      </c>
      <c r="H233" t="str">
        <f t="shared" si="21"/>
        <v>ANDØY</v>
      </c>
      <c r="I233" s="10">
        <f t="shared" si="19"/>
        <v>1.3333333333333333</v>
      </c>
      <c r="J233" t="str">
        <f>IFERROR(INDEX(Kommuneendringer!$H$2:$H$426,MATCH(H233,Kommuneendringer!$D$2:$D$426,0)),H233)</f>
        <v>ANDØY</v>
      </c>
    </row>
    <row r="234" spans="1:10" x14ac:dyDescent="0.25">
      <c r="A234" t="s">
        <v>2191</v>
      </c>
      <c r="B234" s="3"/>
      <c r="C234" s="10"/>
      <c r="D234" s="3">
        <v>24</v>
      </c>
      <c r="E234" s="10">
        <f t="shared" si="18"/>
        <v>1.3333333333333333</v>
      </c>
      <c r="G234" t="str">
        <f t="shared" ref="G234:G272" si="22">LEFT(A234,4)</f>
        <v>4621</v>
      </c>
      <c r="H234" t="str">
        <f t="shared" ref="H234:H272" si="23">RIGHT(A234,(LEN(A234)-5))</f>
        <v>VOSS</v>
      </c>
      <c r="I234" s="10">
        <f t="shared" ref="I234:I272" si="24">E234</f>
        <v>1.3333333333333333</v>
      </c>
      <c r="J234" t="str">
        <f>IFERROR(INDEX(Kommuneendringer!$H$2:$H$426,MATCH(H234,Kommuneendringer!$D$2:$D$426,0)),H234)</f>
        <v>VOSS</v>
      </c>
    </row>
    <row r="235" spans="1:10" x14ac:dyDescent="0.25">
      <c r="A235" t="s">
        <v>2192</v>
      </c>
      <c r="B235" s="3"/>
      <c r="C235" s="10"/>
      <c r="D235" s="3">
        <v>1</v>
      </c>
      <c r="E235" s="10">
        <f t="shared" si="18"/>
        <v>5.5555555555555552E-2</v>
      </c>
      <c r="G235" t="str">
        <f t="shared" si="22"/>
        <v>4602</v>
      </c>
      <c r="H235" t="str">
        <f t="shared" si="23"/>
        <v>KINN</v>
      </c>
      <c r="I235" s="10">
        <f t="shared" si="24"/>
        <v>5.5555555555555552E-2</v>
      </c>
      <c r="J235" t="str">
        <f>IFERROR(INDEX(Kommuneendringer!$H$2:$H$426,MATCH(H235,Kommuneendringer!$D$2:$D$426,0)),H235)</f>
        <v>KINN</v>
      </c>
    </row>
    <row r="236" spans="1:10" x14ac:dyDescent="0.25">
      <c r="A236" t="s">
        <v>2193</v>
      </c>
      <c r="B236" s="3"/>
      <c r="C236" s="10"/>
      <c r="D236" s="3">
        <v>10</v>
      </c>
      <c r="E236" s="10">
        <f t="shared" si="18"/>
        <v>0.55555555555555558</v>
      </c>
      <c r="G236" t="str">
        <f t="shared" si="22"/>
        <v>1867</v>
      </c>
      <c r="H236" t="str">
        <f t="shared" si="23"/>
        <v>BØ</v>
      </c>
      <c r="I236" s="10">
        <f t="shared" si="24"/>
        <v>0.55555555555555558</v>
      </c>
      <c r="J236" t="str">
        <f>IFERROR(INDEX(Kommuneendringer!$H$2:$H$426,MATCH(H236,Kommuneendringer!$D$2:$D$426,0)),H236)</f>
        <v>BØ</v>
      </c>
    </row>
    <row r="237" spans="1:10" x14ac:dyDescent="0.25">
      <c r="A237" t="s">
        <v>2194</v>
      </c>
      <c r="B237" s="3"/>
      <c r="C237" s="10"/>
      <c r="D237" s="3">
        <v>18</v>
      </c>
      <c r="E237" s="10">
        <f t="shared" si="18"/>
        <v>1</v>
      </c>
      <c r="G237" t="str">
        <f t="shared" si="22"/>
        <v>1816</v>
      </c>
      <c r="H237" t="str">
        <f t="shared" si="23"/>
        <v>VEVELSTAD</v>
      </c>
      <c r="I237" s="10">
        <f t="shared" si="24"/>
        <v>1</v>
      </c>
      <c r="J237" t="str">
        <f>IFERROR(INDEX(Kommuneendringer!$H$2:$H$426,MATCH(H237,Kommuneendringer!$D$2:$D$426,0)),H237)</f>
        <v>VEVELSTAD</v>
      </c>
    </row>
    <row r="238" spans="1:10" x14ac:dyDescent="0.25">
      <c r="A238" t="s">
        <v>2195</v>
      </c>
      <c r="B238" s="3"/>
      <c r="C238" s="10"/>
      <c r="D238" s="3">
        <v>1159</v>
      </c>
      <c r="E238" s="10">
        <f t="shared" si="18"/>
        <v>64.388888888888886</v>
      </c>
      <c r="G238" t="str">
        <f t="shared" si="22"/>
        <v>5421</v>
      </c>
      <c r="H238" t="str">
        <f t="shared" si="23"/>
        <v>SENJA</v>
      </c>
      <c r="I238" s="10">
        <f t="shared" si="24"/>
        <v>64.388888888888886</v>
      </c>
      <c r="J238" t="str">
        <f>IFERROR(INDEX(Kommuneendringer!$H$2:$H$426,MATCH(H238,Kommuneendringer!$D$2:$D$426,0)),H238)</f>
        <v>SENJA</v>
      </c>
    </row>
    <row r="239" spans="1:10" x14ac:dyDescent="0.25">
      <c r="A239" t="s">
        <v>2196</v>
      </c>
      <c r="B239" s="3"/>
      <c r="C239" s="10"/>
      <c r="D239" s="3">
        <v>1</v>
      </c>
      <c r="E239" s="10">
        <f t="shared" si="18"/>
        <v>5.5555555555555552E-2</v>
      </c>
      <c r="G239" t="str">
        <f t="shared" si="22"/>
        <v>5413</v>
      </c>
      <c r="H239" t="str">
        <f t="shared" si="23"/>
        <v>IBESTAD</v>
      </c>
      <c r="I239" s="10">
        <f t="shared" si="24"/>
        <v>5.5555555555555552E-2</v>
      </c>
      <c r="J239" t="str">
        <f>IFERROR(INDEX(Kommuneendringer!$H$2:$H$426,MATCH(H239,Kommuneendringer!$D$2:$D$426,0)),H239)</f>
        <v>IBESTAD</v>
      </c>
    </row>
    <row r="240" spans="1:10" x14ac:dyDescent="0.25">
      <c r="A240" t="s">
        <v>2197</v>
      </c>
      <c r="B240" s="3"/>
      <c r="C240" s="10"/>
      <c r="D240" s="3">
        <v>1</v>
      </c>
      <c r="E240" s="10">
        <f t="shared" si="18"/>
        <v>5.5555555555555552E-2</v>
      </c>
      <c r="G240" t="str">
        <f t="shared" si="22"/>
        <v>4637</v>
      </c>
      <c r="H240" t="str">
        <f t="shared" si="23"/>
        <v>HYLLESTAD</v>
      </c>
      <c r="I240" s="10">
        <f t="shared" si="24"/>
        <v>5.5555555555555552E-2</v>
      </c>
      <c r="J240" t="str">
        <f>IFERROR(INDEX(Kommuneendringer!$H$2:$H$426,MATCH(H240,Kommuneendringer!$D$2:$D$426,0)),H240)</f>
        <v>HYLLESTAD</v>
      </c>
    </row>
    <row r="241" spans="1:10" x14ac:dyDescent="0.25">
      <c r="A241" t="s">
        <v>2198</v>
      </c>
      <c r="B241" s="3"/>
      <c r="C241" s="10"/>
      <c r="D241" s="3">
        <v>3</v>
      </c>
      <c r="E241" s="10">
        <f t="shared" si="18"/>
        <v>0.16666666666666666</v>
      </c>
      <c r="G241" t="str">
        <f t="shared" si="22"/>
        <v>4631</v>
      </c>
      <c r="H241" t="str">
        <f t="shared" si="23"/>
        <v>ALVER</v>
      </c>
      <c r="I241" s="10">
        <f t="shared" si="24"/>
        <v>0.16666666666666666</v>
      </c>
      <c r="J241" t="str">
        <f>IFERROR(INDEX(Kommuneendringer!$H$2:$H$426,MATCH(H241,Kommuneendringer!$D$2:$D$426,0)),H241)</f>
        <v>ALVER</v>
      </c>
    </row>
    <row r="242" spans="1:10" x14ac:dyDescent="0.25">
      <c r="A242" t="s">
        <v>2199</v>
      </c>
      <c r="B242" s="3"/>
      <c r="C242" s="10"/>
      <c r="D242" s="3">
        <v>8</v>
      </c>
      <c r="E242" s="10">
        <f t="shared" si="18"/>
        <v>0.44444444444444442</v>
      </c>
      <c r="G242" t="str">
        <f t="shared" si="22"/>
        <v>4630</v>
      </c>
      <c r="H242" t="str">
        <f t="shared" si="23"/>
        <v>OSTERØY</v>
      </c>
      <c r="I242" s="10">
        <f t="shared" si="24"/>
        <v>0.44444444444444442</v>
      </c>
      <c r="J242" t="str">
        <f>IFERROR(INDEX(Kommuneendringer!$H$2:$H$426,MATCH(H242,Kommuneendringer!$D$2:$D$426,0)),H242)</f>
        <v>OSTERØY</v>
      </c>
    </row>
    <row r="243" spans="1:10" x14ac:dyDescent="0.25">
      <c r="A243" t="s">
        <v>2200</v>
      </c>
      <c r="B243" s="3"/>
      <c r="C243" s="10"/>
      <c r="E243" s="10">
        <f t="shared" si="18"/>
        <v>0</v>
      </c>
      <c r="G243" t="str">
        <f t="shared" si="22"/>
        <v>3430</v>
      </c>
      <c r="H243" t="str">
        <f t="shared" si="23"/>
        <v>OS (INNLANDET)</v>
      </c>
      <c r="I243" s="10">
        <f t="shared" si="24"/>
        <v>0</v>
      </c>
      <c r="J243" t="str">
        <f>IFERROR(INDEX(Kommuneendringer!$H$2:$H$426,MATCH(H243,Kommuneendringer!$D$2:$D$426,0)),H243)</f>
        <v>OS (INNLANDET)</v>
      </c>
    </row>
    <row r="244" spans="1:10" x14ac:dyDescent="0.25">
      <c r="A244" t="s">
        <v>2201</v>
      </c>
      <c r="B244" s="3"/>
      <c r="C244" s="10"/>
      <c r="D244" s="3">
        <v>20</v>
      </c>
      <c r="E244" s="10">
        <f t="shared" si="18"/>
        <v>1.1111111111111112</v>
      </c>
      <c r="G244" t="str">
        <f t="shared" si="22"/>
        <v>1870</v>
      </c>
      <c r="H244" t="str">
        <f t="shared" si="23"/>
        <v>SORTLAND</v>
      </c>
      <c r="I244" s="10">
        <f t="shared" si="24"/>
        <v>1.1111111111111112</v>
      </c>
      <c r="J244" t="str">
        <f>IFERROR(INDEX(Kommuneendringer!$H$2:$H$426,MATCH(H244,Kommuneendringer!$D$2:$D$426,0)),H244)</f>
        <v>SORTLAND</v>
      </c>
    </row>
    <row r="245" spans="1:10" x14ac:dyDescent="0.25">
      <c r="A245" t="s">
        <v>2202</v>
      </c>
      <c r="B245" s="3"/>
      <c r="C245" s="10"/>
      <c r="D245" s="3">
        <v>15</v>
      </c>
      <c r="E245" s="10">
        <f t="shared" si="18"/>
        <v>0.83333333333333337</v>
      </c>
      <c r="G245" t="str">
        <f t="shared" si="22"/>
        <v>5417</v>
      </c>
      <c r="H245" t="str">
        <f t="shared" si="23"/>
        <v>SALANGEN</v>
      </c>
      <c r="I245" s="10">
        <f t="shared" si="24"/>
        <v>0.83333333333333337</v>
      </c>
      <c r="J245" t="str">
        <f>IFERROR(INDEX(Kommuneendringer!$H$2:$H$426,MATCH(H245,Kommuneendringer!$D$2:$D$426,0)),H245)</f>
        <v>SALANGEN</v>
      </c>
    </row>
    <row r="246" spans="1:10" x14ac:dyDescent="0.25">
      <c r="A246" t="s">
        <v>2203</v>
      </c>
      <c r="B246" s="3"/>
      <c r="C246" s="10"/>
      <c r="D246" s="3">
        <v>13</v>
      </c>
      <c r="E246" s="10">
        <f t="shared" si="18"/>
        <v>0.72222222222222221</v>
      </c>
      <c r="G246" t="str">
        <f t="shared" si="22"/>
        <v>1836</v>
      </c>
      <c r="H246" t="str">
        <f t="shared" si="23"/>
        <v>RØDØY</v>
      </c>
      <c r="I246" s="10">
        <f t="shared" si="24"/>
        <v>0.72222222222222221</v>
      </c>
      <c r="J246" t="str">
        <f>IFERROR(INDEX(Kommuneendringer!$H$2:$H$426,MATCH(H246,Kommuneendringer!$D$2:$D$426,0)),H246)</f>
        <v>RØDØY</v>
      </c>
    </row>
    <row r="247" spans="1:10" x14ac:dyDescent="0.25">
      <c r="A247" t="s">
        <v>2204</v>
      </c>
      <c r="B247" s="3"/>
      <c r="C247" s="10"/>
      <c r="D247" s="3">
        <v>6</v>
      </c>
      <c r="E247" s="10">
        <f t="shared" si="18"/>
        <v>0.33333333333333331</v>
      </c>
      <c r="G247" t="str">
        <f t="shared" si="22"/>
        <v>4647</v>
      </c>
      <c r="H247" t="str">
        <f t="shared" si="23"/>
        <v>SUNNFJORD</v>
      </c>
      <c r="I247" s="10">
        <f t="shared" si="24"/>
        <v>0.33333333333333331</v>
      </c>
      <c r="J247" t="str">
        <f>IFERROR(INDEX(Kommuneendringer!$H$2:$H$426,MATCH(H247,Kommuneendringer!$D$2:$D$426,0)),H247)</f>
        <v>SUNNFJORD</v>
      </c>
    </row>
    <row r="248" spans="1:10" x14ac:dyDescent="0.25">
      <c r="A248" t="s">
        <v>2205</v>
      </c>
      <c r="B248" s="3"/>
      <c r="C248" s="10"/>
      <c r="D248" s="3">
        <v>1</v>
      </c>
      <c r="E248" s="10">
        <f t="shared" si="18"/>
        <v>5.5555555555555552E-2</v>
      </c>
      <c r="G248" t="str">
        <f t="shared" si="22"/>
        <v>4627</v>
      </c>
      <c r="H248" t="str">
        <f t="shared" si="23"/>
        <v>ASKØY</v>
      </c>
      <c r="I248" s="10">
        <f t="shared" si="24"/>
        <v>5.5555555555555552E-2</v>
      </c>
      <c r="J248" t="str">
        <f>IFERROR(INDEX(Kommuneendringer!$H$2:$H$426,MATCH(H248,Kommuneendringer!$D$2:$D$426,0)),H248)</f>
        <v>ASKØY</v>
      </c>
    </row>
    <row r="249" spans="1:10" x14ac:dyDescent="0.25">
      <c r="A249" t="s">
        <v>2206</v>
      </c>
      <c r="B249" s="3"/>
      <c r="C249" s="10"/>
      <c r="D249" s="3">
        <v>1</v>
      </c>
      <c r="E249" s="10">
        <f t="shared" si="18"/>
        <v>5.5555555555555552E-2</v>
      </c>
      <c r="G249" t="str">
        <f t="shared" si="22"/>
        <v>5416</v>
      </c>
      <c r="H249" t="str">
        <f t="shared" si="23"/>
        <v>BARDU</v>
      </c>
      <c r="I249" s="10">
        <f t="shared" si="24"/>
        <v>5.5555555555555552E-2</v>
      </c>
      <c r="J249" t="str">
        <f>IFERROR(INDEX(Kommuneendringer!$H$2:$H$426,MATCH(H249,Kommuneendringer!$D$2:$D$426,0)),H249)</f>
        <v>BARDU</v>
      </c>
    </row>
    <row r="250" spans="1:10" x14ac:dyDescent="0.25">
      <c r="A250" t="s">
        <v>2207</v>
      </c>
      <c r="B250" s="3"/>
      <c r="C250" s="10"/>
      <c r="D250" s="3">
        <v>50</v>
      </c>
      <c r="E250" s="10">
        <f t="shared" si="18"/>
        <v>2.7777777777777777</v>
      </c>
      <c r="G250" t="str">
        <f t="shared" si="22"/>
        <v>5422</v>
      </c>
      <c r="H250" t="str">
        <f t="shared" si="23"/>
        <v>BALSFJORD</v>
      </c>
      <c r="I250" s="10">
        <f t="shared" si="24"/>
        <v>2.7777777777777777</v>
      </c>
      <c r="J250" t="str">
        <f>IFERROR(INDEX(Kommuneendringer!$H$2:$H$426,MATCH(H250,Kommuneendringer!$D$2:$D$426,0)),H250)</f>
        <v>BALSFJORD</v>
      </c>
    </row>
    <row r="251" spans="1:10" x14ac:dyDescent="0.25">
      <c r="A251" t="s">
        <v>2208</v>
      </c>
      <c r="B251" s="3"/>
      <c r="C251" s="10"/>
      <c r="D251" s="3">
        <v>468</v>
      </c>
      <c r="E251" s="10">
        <f t="shared" si="18"/>
        <v>26</v>
      </c>
      <c r="G251" t="str">
        <f t="shared" si="22"/>
        <v>1804</v>
      </c>
      <c r="H251" t="str">
        <f t="shared" si="23"/>
        <v>BODØ</v>
      </c>
      <c r="I251" s="10">
        <f t="shared" si="24"/>
        <v>26</v>
      </c>
      <c r="J251" t="str">
        <f>IFERROR(INDEX(Kommuneendringer!$H$2:$H$426,MATCH(H251,Kommuneendringer!$D$2:$D$426,0)),H251)</f>
        <v>BODØ</v>
      </c>
    </row>
    <row r="252" spans="1:10" x14ac:dyDescent="0.25">
      <c r="A252" t="s">
        <v>2209</v>
      </c>
      <c r="B252" s="3"/>
      <c r="C252" s="10"/>
      <c r="D252" s="3">
        <v>30</v>
      </c>
      <c r="E252" s="10">
        <f t="shared" si="18"/>
        <v>1.6666666666666667</v>
      </c>
      <c r="G252" t="str">
        <f t="shared" si="22"/>
        <v>1828</v>
      </c>
      <c r="H252" t="str">
        <f t="shared" si="23"/>
        <v>NESNA</v>
      </c>
      <c r="I252" s="10">
        <f t="shared" si="24"/>
        <v>1.6666666666666667</v>
      </c>
      <c r="J252" t="str">
        <f>IFERROR(INDEX(Kommuneendringer!$H$2:$H$426,MATCH(H252,Kommuneendringer!$D$2:$D$426,0)),H252)</f>
        <v>NESNA</v>
      </c>
    </row>
    <row r="253" spans="1:10" x14ac:dyDescent="0.25">
      <c r="A253" t="s">
        <v>2210</v>
      </c>
      <c r="B253" s="3"/>
      <c r="C253" s="10"/>
      <c r="D253" s="3">
        <v>1</v>
      </c>
      <c r="E253" s="10">
        <f t="shared" si="18"/>
        <v>5.5555555555555552E-2</v>
      </c>
      <c r="G253" t="str">
        <f t="shared" si="22"/>
        <v>5420</v>
      </c>
      <c r="H253" t="str">
        <f t="shared" si="23"/>
        <v>DYRØY</v>
      </c>
      <c r="I253" s="10">
        <f t="shared" si="24"/>
        <v>5.5555555555555552E-2</v>
      </c>
      <c r="J253" t="str">
        <f>IFERROR(INDEX(Kommuneendringer!$H$2:$H$426,MATCH(H253,Kommuneendringer!$D$2:$D$426,0)),H253)</f>
        <v>DYRØY</v>
      </c>
    </row>
    <row r="254" spans="1:10" x14ac:dyDescent="0.25">
      <c r="A254" t="s">
        <v>2211</v>
      </c>
      <c r="B254" s="3"/>
      <c r="C254" s="10"/>
      <c r="D254" s="3">
        <v>1</v>
      </c>
      <c r="E254" s="10">
        <f t="shared" si="18"/>
        <v>5.5555555555555552E-2</v>
      </c>
      <c r="G254" t="str">
        <f t="shared" si="22"/>
        <v>3043</v>
      </c>
      <c r="H254" t="str">
        <f t="shared" si="23"/>
        <v>ÅL</v>
      </c>
      <c r="I254" s="10">
        <f t="shared" si="24"/>
        <v>5.5555555555555552E-2</v>
      </c>
      <c r="J254" t="str">
        <f>IFERROR(INDEX(Kommuneendringer!$H$2:$H$426,MATCH(H254,Kommuneendringer!$D$2:$D$426,0)),H254)</f>
        <v>ÅL</v>
      </c>
    </row>
    <row r="255" spans="1:10" x14ac:dyDescent="0.25">
      <c r="A255" t="s">
        <v>2212</v>
      </c>
      <c r="B255" s="3"/>
      <c r="C255" s="10"/>
      <c r="D255" s="3">
        <v>2</v>
      </c>
      <c r="E255" s="10">
        <f t="shared" si="18"/>
        <v>0.1111111111111111</v>
      </c>
      <c r="G255" t="str">
        <f t="shared" si="22"/>
        <v>4640</v>
      </c>
      <c r="H255" t="str">
        <f t="shared" si="23"/>
        <v>SOGNDAL</v>
      </c>
      <c r="I255" s="10">
        <f t="shared" si="24"/>
        <v>0.1111111111111111</v>
      </c>
      <c r="J255" t="str">
        <f>IFERROR(INDEX(Kommuneendringer!$H$2:$H$426,MATCH(H255,Kommuneendringer!$D$2:$D$426,0)),H255)</f>
        <v>SOGNDAL</v>
      </c>
    </row>
    <row r="256" spans="1:10" x14ac:dyDescent="0.25">
      <c r="A256" t="s">
        <v>2213</v>
      </c>
      <c r="B256" s="3"/>
      <c r="C256" s="10"/>
      <c r="D256" s="3">
        <v>10</v>
      </c>
      <c r="E256" s="10">
        <f t="shared" si="18"/>
        <v>0.55555555555555558</v>
      </c>
      <c r="G256" t="str">
        <f t="shared" si="22"/>
        <v>5402</v>
      </c>
      <c r="H256" t="str">
        <f t="shared" si="23"/>
        <v>HARSTAD</v>
      </c>
      <c r="I256" s="10">
        <f t="shared" si="24"/>
        <v>0.55555555555555558</v>
      </c>
      <c r="J256" t="str">
        <f>IFERROR(INDEX(Kommuneendringer!$H$2:$H$426,MATCH(H256,Kommuneendringer!$D$2:$D$426,0)),H256)</f>
        <v>HARSTAD</v>
      </c>
    </row>
    <row r="257" spans="1:10" x14ac:dyDescent="0.25">
      <c r="A257" t="s">
        <v>2214</v>
      </c>
      <c r="B257" s="3"/>
      <c r="C257" s="10"/>
      <c r="D257" s="3">
        <v>350</v>
      </c>
      <c r="E257" s="10">
        <f t="shared" si="18"/>
        <v>19.444444444444443</v>
      </c>
      <c r="G257" t="str">
        <f t="shared" si="22"/>
        <v>4641</v>
      </c>
      <c r="H257" t="str">
        <f t="shared" si="23"/>
        <v>AURLAND</v>
      </c>
      <c r="I257" s="10">
        <f t="shared" si="24"/>
        <v>19.444444444444443</v>
      </c>
      <c r="J257" t="str">
        <f>IFERROR(INDEX(Kommuneendringer!$H$2:$H$426,MATCH(H257,Kommuneendringer!$D$2:$D$426,0)),H257)</f>
        <v>AURLAND</v>
      </c>
    </row>
    <row r="258" spans="1:10" x14ac:dyDescent="0.25">
      <c r="A258" t="s">
        <v>2215</v>
      </c>
      <c r="B258" s="3"/>
      <c r="C258" s="10"/>
      <c r="D258" s="3">
        <v>4</v>
      </c>
      <c r="E258" s="10">
        <f t="shared" si="18"/>
        <v>0.22222222222222221</v>
      </c>
      <c r="G258" t="str">
        <f t="shared" si="22"/>
        <v>1576</v>
      </c>
      <c r="H258" t="str">
        <f t="shared" si="23"/>
        <v>AURE</v>
      </c>
      <c r="I258" s="10">
        <f t="shared" si="24"/>
        <v>0.22222222222222221</v>
      </c>
      <c r="J258" t="str">
        <f>IFERROR(INDEX(Kommuneendringer!$H$2:$H$426,MATCH(H258,Kommuneendringer!$D$2:$D$426,0)),H258)</f>
        <v>AURE</v>
      </c>
    </row>
    <row r="259" spans="1:10" x14ac:dyDescent="0.25">
      <c r="A259" t="s">
        <v>2216</v>
      </c>
      <c r="B259" s="3"/>
      <c r="C259" s="10"/>
      <c r="D259" s="3">
        <v>35</v>
      </c>
      <c r="E259" s="10">
        <f t="shared" ref="E259:E272" si="25">D259/18</f>
        <v>1.9444444444444444</v>
      </c>
      <c r="G259" t="str">
        <f t="shared" si="22"/>
        <v>1806</v>
      </c>
      <c r="H259" t="str">
        <f t="shared" si="23"/>
        <v>NARVIK</v>
      </c>
      <c r="I259" s="10">
        <f t="shared" si="24"/>
        <v>1.9444444444444444</v>
      </c>
      <c r="J259" t="str">
        <f>IFERROR(INDEX(Kommuneendringer!$H$2:$H$426,MATCH(H259,Kommuneendringer!$D$2:$D$426,0)),H259)</f>
        <v>NARVIK</v>
      </c>
    </row>
    <row r="260" spans="1:10" x14ac:dyDescent="0.25">
      <c r="A260" t="s">
        <v>2217</v>
      </c>
      <c r="B260" s="3"/>
      <c r="C260" s="10"/>
      <c r="D260" s="3">
        <v>10</v>
      </c>
      <c r="E260" s="10">
        <f t="shared" si="25"/>
        <v>0.55555555555555558</v>
      </c>
      <c r="G260" t="str">
        <f t="shared" si="22"/>
        <v>1835</v>
      </c>
      <c r="H260" t="str">
        <f t="shared" si="23"/>
        <v>TRÆNA</v>
      </c>
      <c r="I260" s="10">
        <f t="shared" si="24"/>
        <v>0.55555555555555558</v>
      </c>
      <c r="J260" t="str">
        <f>IFERROR(INDEX(Kommuneendringer!$H$2:$H$426,MATCH(H260,Kommuneendringer!$D$2:$D$426,0)),H260)</f>
        <v>TRÆNA</v>
      </c>
    </row>
    <row r="261" spans="1:10" x14ac:dyDescent="0.25">
      <c r="A261" t="s">
        <v>2218</v>
      </c>
      <c r="B261" s="3"/>
      <c r="C261" s="10"/>
      <c r="D261" s="3">
        <v>362</v>
      </c>
      <c r="E261" s="10">
        <f t="shared" si="25"/>
        <v>20.111111111111111</v>
      </c>
      <c r="G261" t="str">
        <f t="shared" si="22"/>
        <v>4624</v>
      </c>
      <c r="H261" t="str">
        <f t="shared" si="23"/>
        <v>BJØRNAFJORDEN</v>
      </c>
      <c r="I261" s="10">
        <f t="shared" si="24"/>
        <v>20.111111111111111</v>
      </c>
      <c r="J261" t="str">
        <f>IFERROR(INDEX(Kommuneendringer!$H$2:$H$426,MATCH(H261,Kommuneendringer!$D$2:$D$426,0)),H261)</f>
        <v>BJØRNAFJORDEN</v>
      </c>
    </row>
    <row r="262" spans="1:10" x14ac:dyDescent="0.25">
      <c r="A262" t="s">
        <v>2219</v>
      </c>
      <c r="B262" s="3"/>
      <c r="C262" s="10"/>
      <c r="D262" s="3">
        <v>63</v>
      </c>
      <c r="E262" s="10">
        <f t="shared" si="25"/>
        <v>3.5</v>
      </c>
      <c r="G262" t="str">
        <f t="shared" si="22"/>
        <v>5441</v>
      </c>
      <c r="H262" t="str">
        <f t="shared" si="23"/>
        <v>TANA</v>
      </c>
      <c r="I262" s="10">
        <f t="shared" si="24"/>
        <v>3.5</v>
      </c>
      <c r="J262" t="str">
        <f>IFERROR(INDEX(Kommuneendringer!$H$2:$H$426,MATCH(H262,Kommuneendringer!$D$2:$D$426,0)),H262)</f>
        <v>TANA</v>
      </c>
    </row>
    <row r="263" spans="1:10" x14ac:dyDescent="0.25">
      <c r="A263" t="s">
        <v>2220</v>
      </c>
      <c r="B263" s="3"/>
      <c r="C263" s="10"/>
      <c r="D263" s="3">
        <v>156</v>
      </c>
      <c r="E263" s="10">
        <f t="shared" si="25"/>
        <v>8.6666666666666661</v>
      </c>
      <c r="G263" t="str">
        <f t="shared" si="22"/>
        <v>5403</v>
      </c>
      <c r="H263" t="str">
        <f t="shared" si="23"/>
        <v>ALTA</v>
      </c>
      <c r="I263" s="10">
        <f t="shared" si="24"/>
        <v>8.6666666666666661</v>
      </c>
      <c r="J263" t="str">
        <f>IFERROR(INDEX(Kommuneendringer!$H$2:$H$426,MATCH(H263,Kommuneendringer!$D$2:$D$426,0)),H263)</f>
        <v>ALTA</v>
      </c>
    </row>
    <row r="264" spans="1:10" x14ac:dyDescent="0.25">
      <c r="A264" t="s">
        <v>2221</v>
      </c>
      <c r="B264" s="3"/>
      <c r="C264" s="10"/>
      <c r="D264" s="3">
        <v>50</v>
      </c>
      <c r="E264" s="10">
        <f t="shared" si="25"/>
        <v>2.7777777777777777</v>
      </c>
      <c r="G264" t="str">
        <f t="shared" si="22"/>
        <v>5425</v>
      </c>
      <c r="H264" t="str">
        <f t="shared" si="23"/>
        <v>STORFJORD</v>
      </c>
      <c r="I264" s="10">
        <f t="shared" si="24"/>
        <v>2.7777777777777777</v>
      </c>
      <c r="J264" t="str">
        <f>IFERROR(INDEX(Kommuneendringer!$H$2:$H$426,MATCH(H264,Kommuneendringer!$D$2:$D$426,0)),H264)</f>
        <v>Storfjord - Omasvuotna - Omasvuono</v>
      </c>
    </row>
    <row r="265" spans="1:10" x14ac:dyDescent="0.25">
      <c r="A265" t="s">
        <v>2222</v>
      </c>
      <c r="B265" s="3"/>
      <c r="C265" s="10"/>
      <c r="D265" s="3">
        <v>10</v>
      </c>
      <c r="E265" s="10">
        <f t="shared" si="25"/>
        <v>0.55555555555555558</v>
      </c>
      <c r="G265" t="str">
        <f t="shared" si="22"/>
        <v>5428</v>
      </c>
      <c r="H265" t="str">
        <f t="shared" si="23"/>
        <v>NORDREISA</v>
      </c>
      <c r="I265" s="10">
        <f t="shared" si="24"/>
        <v>0.55555555555555558</v>
      </c>
      <c r="J265" t="str">
        <f>IFERROR(INDEX(Kommuneendringer!$H$2:$H$426,MATCH(H265,Kommuneendringer!$D$2:$D$426,0)),H265)</f>
        <v>NORDREISA</v>
      </c>
    </row>
    <row r="266" spans="1:10" x14ac:dyDescent="0.25">
      <c r="A266" t="s">
        <v>2223</v>
      </c>
      <c r="B266" s="3"/>
      <c r="C266" s="10"/>
      <c r="D266" s="3">
        <v>94</v>
      </c>
      <c r="E266" s="10">
        <f t="shared" si="25"/>
        <v>5.2222222222222223</v>
      </c>
      <c r="G266" t="str">
        <f t="shared" si="22"/>
        <v>5436</v>
      </c>
      <c r="H266" t="str">
        <f t="shared" si="23"/>
        <v>PORSANGER</v>
      </c>
      <c r="I266" s="10">
        <f t="shared" si="24"/>
        <v>5.2222222222222223</v>
      </c>
      <c r="J266" t="str">
        <f>IFERROR(INDEX(Kommuneendringer!$H$2:$H$426,MATCH(H266,Kommuneendringer!$D$2:$D$426,0)),H266)</f>
        <v>Porsanger - Porsángu - Porsanki </v>
      </c>
    </row>
    <row r="267" spans="1:10" x14ac:dyDescent="0.25">
      <c r="A267" t="s">
        <v>2224</v>
      </c>
      <c r="B267" s="3"/>
      <c r="C267" s="10"/>
      <c r="D267" s="3">
        <v>6</v>
      </c>
      <c r="E267" s="10">
        <f t="shared" si="25"/>
        <v>0.33333333333333331</v>
      </c>
      <c r="G267" t="str">
        <f t="shared" si="22"/>
        <v>5419</v>
      </c>
      <c r="H267" t="str">
        <f t="shared" si="23"/>
        <v>SØRREISA</v>
      </c>
      <c r="I267" s="10">
        <f t="shared" si="24"/>
        <v>0.33333333333333331</v>
      </c>
      <c r="J267" t="str">
        <f>IFERROR(INDEX(Kommuneendringer!$H$2:$H$426,MATCH(H267,Kommuneendringer!$D$2:$D$426,0)),H267)</f>
        <v>SØRREISA</v>
      </c>
    </row>
    <row r="268" spans="1:10" x14ac:dyDescent="0.25">
      <c r="A268" t="s">
        <v>2225</v>
      </c>
      <c r="B268" s="3"/>
      <c r="C268" s="10"/>
      <c r="D268" s="3">
        <v>29</v>
      </c>
      <c r="E268" s="10">
        <f t="shared" si="25"/>
        <v>1.6111111111111112</v>
      </c>
      <c r="G268" t="str">
        <f t="shared" si="22"/>
        <v>5437</v>
      </c>
      <c r="H268" t="str">
        <f t="shared" si="23"/>
        <v>KARASJOK</v>
      </c>
      <c r="I268" s="10">
        <f t="shared" si="24"/>
        <v>1.6111111111111112</v>
      </c>
      <c r="J268" t="str">
        <f>IFERROR(INDEX(Kommuneendringer!$H$2:$H$426,MATCH(H268,Kommuneendringer!$D$2:$D$426,0)),H268)</f>
        <v>KARASJOK</v>
      </c>
    </row>
    <row r="269" spans="1:10" x14ac:dyDescent="0.25">
      <c r="A269" t="s">
        <v>2226</v>
      </c>
      <c r="B269" s="3"/>
      <c r="C269" s="10"/>
      <c r="D269" s="3">
        <v>7</v>
      </c>
      <c r="E269" s="10">
        <f t="shared" si="25"/>
        <v>0.3888888888888889</v>
      </c>
      <c r="G269" t="str">
        <f t="shared" si="22"/>
        <v>1866</v>
      </c>
      <c r="H269" t="str">
        <f t="shared" si="23"/>
        <v>HADSEL</v>
      </c>
      <c r="I269" s="10">
        <f t="shared" si="24"/>
        <v>0.3888888888888889</v>
      </c>
      <c r="J269" t="str">
        <f>IFERROR(INDEX(Kommuneendringer!$H$2:$H$426,MATCH(H269,Kommuneendringer!$D$2:$D$426,0)),H269)</f>
        <v>HADSEL</v>
      </c>
    </row>
    <row r="270" spans="1:10" x14ac:dyDescent="0.25">
      <c r="A270" t="s">
        <v>2227</v>
      </c>
      <c r="B270" s="3"/>
      <c r="C270" s="10"/>
      <c r="D270" s="3">
        <v>4</v>
      </c>
      <c r="E270" s="10">
        <f t="shared" si="25"/>
        <v>0.22222222222222221</v>
      </c>
      <c r="G270" t="str">
        <f t="shared" si="22"/>
        <v>1811</v>
      </c>
      <c r="H270" t="str">
        <f t="shared" si="23"/>
        <v>BINDAL</v>
      </c>
      <c r="I270" s="10">
        <f t="shared" si="24"/>
        <v>0.22222222222222221</v>
      </c>
      <c r="J270" t="str">
        <f>IFERROR(INDEX(Kommuneendringer!$H$2:$H$426,MATCH(H270,Kommuneendringer!$D$2:$D$426,0)),H270)</f>
        <v>BINDAL</v>
      </c>
    </row>
    <row r="271" spans="1:10" x14ac:dyDescent="0.25">
      <c r="A271" t="s">
        <v>2228</v>
      </c>
      <c r="B271" s="3"/>
      <c r="C271" s="10"/>
      <c r="D271" s="3">
        <v>1</v>
      </c>
      <c r="E271" s="10">
        <f t="shared" si="25"/>
        <v>5.5555555555555552E-2</v>
      </c>
      <c r="G271" t="str">
        <f t="shared" si="22"/>
        <v>5412</v>
      </c>
      <c r="H271" t="str">
        <f t="shared" si="23"/>
        <v>TJELDSUND</v>
      </c>
      <c r="I271" s="10">
        <f t="shared" si="24"/>
        <v>5.5555555555555552E-2</v>
      </c>
      <c r="J271" t="str">
        <f>IFERROR(INDEX(Kommuneendringer!$H$2:$H$426,MATCH(H271,Kommuneendringer!$D$2:$D$426,0)),H271)</f>
        <v>TJELDSUND</v>
      </c>
    </row>
    <row r="272" spans="1:10" x14ac:dyDescent="0.25">
      <c r="A272" t="s">
        <v>2229</v>
      </c>
      <c r="B272" s="3"/>
      <c r="C272" s="10"/>
      <c r="D272" s="3">
        <v>18</v>
      </c>
      <c r="E272" s="10">
        <f t="shared" si="25"/>
        <v>1</v>
      </c>
      <c r="G272" t="str">
        <f t="shared" si="22"/>
        <v>4622</v>
      </c>
      <c r="H272" t="str">
        <f t="shared" si="23"/>
        <v>KVAM</v>
      </c>
      <c r="I272" s="10">
        <f t="shared" si="24"/>
        <v>1</v>
      </c>
      <c r="J272" t="str">
        <f>IFERROR(INDEX(Kommuneendringer!$H$2:$H$426,MATCH(H272,Kommuneendringer!$D$2:$D$426,0)),H272)</f>
        <v>KVAM</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AA27E-7D1C-455C-9250-A0F760740E34}">
  <dimension ref="A1:G32"/>
  <sheetViews>
    <sheetView workbookViewId="0">
      <selection activeCell="B30" sqref="B30"/>
    </sheetView>
  </sheetViews>
  <sheetFormatPr defaultRowHeight="15" x14ac:dyDescent="0.25"/>
  <cols>
    <col min="1" max="1" width="36" bestFit="1" customWidth="1"/>
    <col min="2" max="2" width="15" bestFit="1" customWidth="1"/>
    <col min="3" max="3" width="12.28515625" bestFit="1" customWidth="1"/>
    <col min="4" max="4" width="13.7109375" bestFit="1" customWidth="1"/>
    <col min="5" max="5" width="9.7109375" bestFit="1" customWidth="1"/>
    <col min="6" max="6" width="7.85546875" bestFit="1" customWidth="1"/>
  </cols>
  <sheetData>
    <row r="1" spans="1:7" x14ac:dyDescent="0.25">
      <c r="A1" s="1" t="s">
        <v>3</v>
      </c>
      <c r="B1" s="5" t="s">
        <v>368</v>
      </c>
      <c r="C1" s="5" t="s">
        <v>369</v>
      </c>
      <c r="D1" s="5" t="s">
        <v>370</v>
      </c>
      <c r="E1" s="5" t="s">
        <v>373</v>
      </c>
      <c r="F1" s="5" t="s">
        <v>374</v>
      </c>
    </row>
    <row r="2" spans="1:7" x14ac:dyDescent="0.25">
      <c r="A2" t="s">
        <v>2230</v>
      </c>
      <c r="B2">
        <f>2.93*10*1000</f>
        <v>29300</v>
      </c>
      <c r="C2">
        <f>1.89*10*1000</f>
        <v>18900</v>
      </c>
      <c r="D2">
        <f>0.99*10*1000</f>
        <v>9900</v>
      </c>
      <c r="E2" s="3">
        <f>(0.19+1.32+0.85)/3*1000</f>
        <v>786.66666666666663</v>
      </c>
      <c r="F2">
        <v>50</v>
      </c>
      <c r="G2" s="9" t="s">
        <v>2231</v>
      </c>
    </row>
    <row r="3" spans="1:7" x14ac:dyDescent="0.25">
      <c r="A3" t="s">
        <v>2232</v>
      </c>
      <c r="B3" s="6">
        <v>0.06</v>
      </c>
      <c r="C3" s="6">
        <v>0.06</v>
      </c>
      <c r="D3" s="6">
        <v>0.06</v>
      </c>
      <c r="E3" s="6">
        <v>0.03</v>
      </c>
      <c r="F3" s="6">
        <v>0.3</v>
      </c>
    </row>
    <row r="4" spans="1:7" x14ac:dyDescent="0.25">
      <c r="A4" t="s">
        <v>2233</v>
      </c>
      <c r="B4" s="6">
        <v>0.8</v>
      </c>
      <c r="C4" s="6">
        <v>0.8</v>
      </c>
      <c r="D4" s="6">
        <v>0.8</v>
      </c>
      <c r="E4" s="6">
        <v>0.8</v>
      </c>
      <c r="F4" s="6">
        <v>0.76</v>
      </c>
    </row>
    <row r="5" spans="1:7" x14ac:dyDescent="0.25">
      <c r="A5" t="s">
        <v>2234</v>
      </c>
      <c r="B5">
        <v>0.2</v>
      </c>
      <c r="C5">
        <v>0.2</v>
      </c>
      <c r="D5">
        <v>0.2</v>
      </c>
      <c r="E5">
        <v>0.3</v>
      </c>
      <c r="F5">
        <v>0.3</v>
      </c>
    </row>
    <row r="6" spans="1:7" x14ac:dyDescent="0.25">
      <c r="A6" t="s">
        <v>2235</v>
      </c>
      <c r="B6">
        <v>10</v>
      </c>
      <c r="C6">
        <v>10</v>
      </c>
      <c r="D6">
        <v>10</v>
      </c>
      <c r="E6">
        <v>10</v>
      </c>
      <c r="F6">
        <v>10</v>
      </c>
    </row>
    <row r="7" spans="1:7" x14ac:dyDescent="0.25">
      <c r="A7" s="7" t="s">
        <v>2236</v>
      </c>
      <c r="B7" s="8">
        <f>B2*B3*B4*B5*B6</f>
        <v>2812.8</v>
      </c>
      <c r="C7" s="8">
        <f>C2*C3*C4*C5*C6</f>
        <v>1814.4000000000003</v>
      </c>
      <c r="D7" s="8">
        <f>D2*D3*D4*D5*D6</f>
        <v>950.4000000000002</v>
      </c>
      <c r="E7" s="8">
        <f>E2*E3*E4*E5*E6</f>
        <v>56.64</v>
      </c>
      <c r="F7" s="8">
        <f>F2*F3*F4*F5*F6</f>
        <v>34.200000000000003</v>
      </c>
    </row>
    <row r="9" spans="1:7" x14ac:dyDescent="0.25">
      <c r="A9" s="1" t="s">
        <v>4</v>
      </c>
    </row>
    <row r="10" spans="1:7" x14ac:dyDescent="0.25">
      <c r="A10" t="s">
        <v>2237</v>
      </c>
      <c r="B10" s="3">
        <v>80</v>
      </c>
      <c r="C10" t="s">
        <v>2238</v>
      </c>
    </row>
    <row r="11" spans="1:7" x14ac:dyDescent="0.25">
      <c r="A11" t="s">
        <v>2232</v>
      </c>
      <c r="B11" s="6">
        <v>0.25</v>
      </c>
    </row>
    <row r="12" spans="1:7" x14ac:dyDescent="0.25">
      <c r="A12" t="s">
        <v>2233</v>
      </c>
      <c r="B12" s="6">
        <v>0.87</v>
      </c>
    </row>
    <row r="13" spans="1:7" x14ac:dyDescent="0.25">
      <c r="A13" t="s">
        <v>2234</v>
      </c>
      <c r="B13">
        <v>0.5</v>
      </c>
    </row>
    <row r="14" spans="1:7" x14ac:dyDescent="0.25">
      <c r="A14" t="s">
        <v>2235</v>
      </c>
      <c r="B14">
        <v>10</v>
      </c>
    </row>
    <row r="15" spans="1:7" x14ac:dyDescent="0.25">
      <c r="A15" s="7" t="s">
        <v>2239</v>
      </c>
      <c r="B15" s="12">
        <f>B10*B11*B12*B13*B14</f>
        <v>87</v>
      </c>
      <c r="C15" s="7" t="s">
        <v>2240</v>
      </c>
      <c r="D15" s="4"/>
      <c r="E15" s="4"/>
    </row>
    <row r="17" spans="1:3" x14ac:dyDescent="0.25">
      <c r="A17" s="1" t="s">
        <v>2241</v>
      </c>
    </row>
    <row r="18" spans="1:3" x14ac:dyDescent="0.25">
      <c r="A18" t="s">
        <v>2242</v>
      </c>
      <c r="B18" s="3">
        <v>337000000</v>
      </c>
      <c r="C18" t="s">
        <v>2243</v>
      </c>
    </row>
    <row r="19" spans="1:3" x14ac:dyDescent="0.25">
      <c r="A19" t="s">
        <v>2244</v>
      </c>
      <c r="B19" s="3">
        <v>345000000</v>
      </c>
      <c r="C19" t="s">
        <v>2243</v>
      </c>
    </row>
    <row r="20" spans="1:3" x14ac:dyDescent="0.25">
      <c r="A20" t="s">
        <v>2245</v>
      </c>
      <c r="B20" s="10">
        <f>(B18+B19)/2</f>
        <v>341000000</v>
      </c>
      <c r="C20" t="s">
        <v>2243</v>
      </c>
    </row>
    <row r="21" spans="1:3" x14ac:dyDescent="0.25">
      <c r="A21" t="s">
        <v>2246</v>
      </c>
      <c r="B21" s="3">
        <v>5827467</v>
      </c>
      <c r="C21" t="s">
        <v>2247</v>
      </c>
    </row>
    <row r="22" spans="1:3" s="7" customFormat="1" x14ac:dyDescent="0.25">
      <c r="A22" s="7" t="s">
        <v>2239</v>
      </c>
      <c r="B22" s="11">
        <f>B20/B21</f>
        <v>58.515989880337372</v>
      </c>
      <c r="C22" s="7" t="s">
        <v>2240</v>
      </c>
    </row>
    <row r="23" spans="1:3" x14ac:dyDescent="0.25">
      <c r="B23" s="3"/>
    </row>
    <row r="24" spans="1:3" x14ac:dyDescent="0.25">
      <c r="A24" s="1" t="s">
        <v>5</v>
      </c>
    </row>
    <row r="25" spans="1:3" x14ac:dyDescent="0.25">
      <c r="A25" t="s">
        <v>2248</v>
      </c>
      <c r="B25" s="3">
        <v>248</v>
      </c>
      <c r="C25" t="s">
        <v>2249</v>
      </c>
    </row>
    <row r="26" spans="1:3" x14ac:dyDescent="0.25">
      <c r="A26" t="s">
        <v>2232</v>
      </c>
      <c r="B26" s="16">
        <v>0.85</v>
      </c>
    </row>
    <row r="27" spans="1:3" x14ac:dyDescent="0.25">
      <c r="A27" t="s">
        <v>2250</v>
      </c>
      <c r="B27" s="6">
        <v>0.4</v>
      </c>
    </row>
    <row r="28" spans="1:3" x14ac:dyDescent="0.25">
      <c r="A28" t="s">
        <v>2251</v>
      </c>
      <c r="B28">
        <v>2.2799999999999998</v>
      </c>
      <c r="C28" t="s">
        <v>2252</v>
      </c>
    </row>
    <row r="29" spans="1:3" s="7" customFormat="1" x14ac:dyDescent="0.25">
      <c r="A29" s="7" t="s">
        <v>2253</v>
      </c>
      <c r="B29" s="17">
        <f>B25*B26*B27*B28</f>
        <v>192.24959999999996</v>
      </c>
      <c r="C29" s="7" t="s">
        <v>2254</v>
      </c>
    </row>
    <row r="30" spans="1:3" x14ac:dyDescent="0.25">
      <c r="B30" s="10"/>
    </row>
    <row r="31" spans="1:3" x14ac:dyDescent="0.25">
      <c r="B31" s="13"/>
      <c r="C31" s="10"/>
    </row>
    <row r="32" spans="1:3" x14ac:dyDescent="0.25">
      <c r="B32" s="10"/>
    </row>
  </sheetData>
  <hyperlinks>
    <hyperlink ref="G2" r:id="rId1" xr:uid="{2BF9981B-F353-40FD-ACD8-DE81FB1548F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3D1F5-53AE-4B7E-B021-1CF537916072}">
  <dimension ref="A1:I426"/>
  <sheetViews>
    <sheetView tabSelected="1" topLeftCell="A339" workbookViewId="0">
      <selection activeCell="H354" sqref="H354"/>
    </sheetView>
  </sheetViews>
  <sheetFormatPr defaultRowHeight="15" x14ac:dyDescent="0.25"/>
  <cols>
    <col min="4" max="4" width="18.5703125" bestFit="1" customWidth="1"/>
    <col min="6" max="6" width="23" bestFit="1" customWidth="1"/>
    <col min="8" max="9" width="19" bestFit="1" customWidth="1"/>
  </cols>
  <sheetData>
    <row r="1" spans="1:9" ht="30" x14ac:dyDescent="0.25">
      <c r="A1" s="1" t="s">
        <v>2255</v>
      </c>
      <c r="B1" s="19" t="s">
        <v>2256</v>
      </c>
      <c r="C1" s="19" t="s">
        <v>2257</v>
      </c>
      <c r="D1" s="19" t="s">
        <v>2258</v>
      </c>
      <c r="E1" s="19" t="s">
        <v>2259</v>
      </c>
      <c r="F1" s="19" t="s">
        <v>2260</v>
      </c>
      <c r="G1" s="19" t="s">
        <v>2261</v>
      </c>
      <c r="H1" s="19" t="s">
        <v>2262</v>
      </c>
      <c r="I1" s="19" t="s">
        <v>2263</v>
      </c>
    </row>
    <row r="2" spans="1:9" x14ac:dyDescent="0.25">
      <c r="A2" s="20">
        <v>1</v>
      </c>
      <c r="B2" t="s">
        <v>2264</v>
      </c>
      <c r="C2" s="21">
        <v>101</v>
      </c>
      <c r="D2" t="s">
        <v>2265</v>
      </c>
      <c r="E2">
        <v>30</v>
      </c>
      <c r="F2" t="s">
        <v>2266</v>
      </c>
      <c r="G2" s="21">
        <v>3001</v>
      </c>
      <c r="H2" t="s">
        <v>2265</v>
      </c>
      <c r="I2" t="str">
        <f>IF(D2=H2,"",H2)</f>
        <v/>
      </c>
    </row>
    <row r="3" spans="1:9" x14ac:dyDescent="0.25">
      <c r="A3" s="20">
        <v>1</v>
      </c>
      <c r="B3" t="s">
        <v>2264</v>
      </c>
      <c r="C3" s="21">
        <v>104</v>
      </c>
      <c r="D3" t="s">
        <v>2267</v>
      </c>
      <c r="E3">
        <v>30</v>
      </c>
      <c r="F3" t="s">
        <v>2266</v>
      </c>
      <c r="G3" s="21">
        <v>3002</v>
      </c>
      <c r="H3" t="s">
        <v>2267</v>
      </c>
      <c r="I3" t="str">
        <f t="shared" ref="I3:I66" si="0">IF(D3=H3,"",H3)</f>
        <v/>
      </c>
    </row>
    <row r="4" spans="1:9" x14ac:dyDescent="0.25">
      <c r="A4" s="20">
        <v>1</v>
      </c>
      <c r="B4" t="s">
        <v>2264</v>
      </c>
      <c r="C4" s="21">
        <v>105</v>
      </c>
      <c r="D4" t="s">
        <v>2268</v>
      </c>
      <c r="E4">
        <v>30</v>
      </c>
      <c r="F4" t="s">
        <v>2266</v>
      </c>
      <c r="G4" s="21">
        <v>3003</v>
      </c>
      <c r="H4" t="s">
        <v>2268</v>
      </c>
      <c r="I4" t="str">
        <f t="shared" si="0"/>
        <v/>
      </c>
    </row>
    <row r="5" spans="1:9" x14ac:dyDescent="0.25">
      <c r="A5" s="20">
        <v>1</v>
      </c>
      <c r="B5" t="s">
        <v>2264</v>
      </c>
      <c r="C5" s="21">
        <v>106</v>
      </c>
      <c r="D5" t="s">
        <v>2269</v>
      </c>
      <c r="E5">
        <v>30</v>
      </c>
      <c r="F5" t="s">
        <v>2266</v>
      </c>
      <c r="G5" s="21">
        <v>3004</v>
      </c>
      <c r="H5" t="s">
        <v>2269</v>
      </c>
      <c r="I5" t="str">
        <f t="shared" si="0"/>
        <v/>
      </c>
    </row>
    <row r="6" spans="1:9" x14ac:dyDescent="0.25">
      <c r="A6" s="20">
        <v>1</v>
      </c>
      <c r="B6" t="s">
        <v>2264</v>
      </c>
      <c r="C6" s="21">
        <v>111</v>
      </c>
      <c r="D6" t="s">
        <v>2270</v>
      </c>
      <c r="E6">
        <v>30</v>
      </c>
      <c r="F6" t="s">
        <v>2266</v>
      </c>
      <c r="G6" s="21">
        <v>3011</v>
      </c>
      <c r="H6" t="s">
        <v>2270</v>
      </c>
      <c r="I6" t="str">
        <f t="shared" si="0"/>
        <v/>
      </c>
    </row>
    <row r="7" spans="1:9" x14ac:dyDescent="0.25">
      <c r="A7" s="20">
        <v>1</v>
      </c>
      <c r="B7" t="s">
        <v>2264</v>
      </c>
      <c r="C7" s="21">
        <v>118</v>
      </c>
      <c r="D7" t="s">
        <v>2271</v>
      </c>
      <c r="E7">
        <v>30</v>
      </c>
      <c r="F7" t="s">
        <v>2266</v>
      </c>
      <c r="G7" s="21">
        <v>3012</v>
      </c>
      <c r="H7" t="s">
        <v>2271</v>
      </c>
      <c r="I7" t="str">
        <f t="shared" si="0"/>
        <v/>
      </c>
    </row>
    <row r="8" spans="1:9" x14ac:dyDescent="0.25">
      <c r="A8" s="20">
        <v>1</v>
      </c>
      <c r="B8" t="s">
        <v>2264</v>
      </c>
      <c r="C8" s="21">
        <v>119</v>
      </c>
      <c r="D8" t="s">
        <v>2272</v>
      </c>
      <c r="E8">
        <v>30</v>
      </c>
      <c r="F8" t="s">
        <v>2266</v>
      </c>
      <c r="G8" s="21">
        <v>3013</v>
      </c>
      <c r="H8" t="s">
        <v>2272</v>
      </c>
      <c r="I8" t="str">
        <f t="shared" si="0"/>
        <v/>
      </c>
    </row>
    <row r="9" spans="1:9" x14ac:dyDescent="0.25">
      <c r="A9" s="20">
        <v>1</v>
      </c>
      <c r="B9" t="s">
        <v>2264</v>
      </c>
      <c r="C9" s="21">
        <v>121</v>
      </c>
      <c r="D9" t="s">
        <v>2273</v>
      </c>
      <c r="E9">
        <v>30</v>
      </c>
      <c r="F9" t="s">
        <v>2266</v>
      </c>
      <c r="G9" s="21">
        <v>3026</v>
      </c>
      <c r="H9" t="s">
        <v>2274</v>
      </c>
      <c r="I9" t="str">
        <f t="shared" si="0"/>
        <v>AURSKOG-HØLAND</v>
      </c>
    </row>
    <row r="10" spans="1:9" x14ac:dyDescent="0.25">
      <c r="A10" s="20">
        <v>1</v>
      </c>
      <c r="B10" t="s">
        <v>2264</v>
      </c>
      <c r="C10" s="21">
        <v>122</v>
      </c>
      <c r="D10" t="s">
        <v>2275</v>
      </c>
      <c r="E10">
        <v>30</v>
      </c>
      <c r="F10" t="s">
        <v>2266</v>
      </c>
      <c r="G10" s="21">
        <v>3014</v>
      </c>
      <c r="H10" t="s">
        <v>2276</v>
      </c>
      <c r="I10" t="str">
        <f t="shared" si="0"/>
        <v>INDRE ØSTFOLD</v>
      </c>
    </row>
    <row r="11" spans="1:9" x14ac:dyDescent="0.25">
      <c r="A11" s="20">
        <v>1</v>
      </c>
      <c r="B11" t="s">
        <v>2264</v>
      </c>
      <c r="C11" s="21">
        <v>123</v>
      </c>
      <c r="D11" t="s">
        <v>2277</v>
      </c>
      <c r="E11">
        <v>30</v>
      </c>
      <c r="F11" t="s">
        <v>2266</v>
      </c>
      <c r="G11" s="21">
        <v>3014</v>
      </c>
      <c r="H11" t="s">
        <v>2276</v>
      </c>
      <c r="I11" t="str">
        <f t="shared" si="0"/>
        <v>INDRE ØSTFOLD</v>
      </c>
    </row>
    <row r="12" spans="1:9" x14ac:dyDescent="0.25">
      <c r="A12" s="20">
        <v>1</v>
      </c>
      <c r="B12" t="s">
        <v>2264</v>
      </c>
      <c r="C12" s="21">
        <v>124</v>
      </c>
      <c r="D12" t="s">
        <v>2278</v>
      </c>
      <c r="E12">
        <v>30</v>
      </c>
      <c r="F12" t="s">
        <v>2266</v>
      </c>
      <c r="G12" s="21">
        <v>3014</v>
      </c>
      <c r="H12" t="s">
        <v>2276</v>
      </c>
      <c r="I12" t="str">
        <f t="shared" si="0"/>
        <v>INDRE ØSTFOLD</v>
      </c>
    </row>
    <row r="13" spans="1:9" x14ac:dyDescent="0.25">
      <c r="A13" s="20">
        <v>1</v>
      </c>
      <c r="B13" t="s">
        <v>2264</v>
      </c>
      <c r="C13" s="21">
        <v>125</v>
      </c>
      <c r="D13" t="s">
        <v>2279</v>
      </c>
      <c r="E13">
        <v>30</v>
      </c>
      <c r="F13" t="s">
        <v>2266</v>
      </c>
      <c r="G13" s="21">
        <v>3014</v>
      </c>
      <c r="H13" t="s">
        <v>2276</v>
      </c>
      <c r="I13" t="str">
        <f t="shared" si="0"/>
        <v>INDRE ØSTFOLD</v>
      </c>
    </row>
    <row r="14" spans="1:9" x14ac:dyDescent="0.25">
      <c r="A14" s="20">
        <v>1</v>
      </c>
      <c r="B14" t="s">
        <v>2264</v>
      </c>
      <c r="C14" s="21">
        <v>127</v>
      </c>
      <c r="D14" t="s">
        <v>2280</v>
      </c>
      <c r="E14">
        <v>30</v>
      </c>
      <c r="F14" t="s">
        <v>2266</v>
      </c>
      <c r="G14" s="21">
        <v>3015</v>
      </c>
      <c r="H14" t="s">
        <v>2280</v>
      </c>
      <c r="I14" t="str">
        <f t="shared" si="0"/>
        <v/>
      </c>
    </row>
    <row r="15" spans="1:9" x14ac:dyDescent="0.25">
      <c r="A15" s="20">
        <v>1</v>
      </c>
      <c r="B15" t="s">
        <v>2264</v>
      </c>
      <c r="C15" s="21">
        <v>128</v>
      </c>
      <c r="D15" t="s">
        <v>2281</v>
      </c>
      <c r="E15">
        <v>30</v>
      </c>
      <c r="F15" t="s">
        <v>2266</v>
      </c>
      <c r="G15" s="21">
        <v>3016</v>
      </c>
      <c r="H15" t="s">
        <v>2281</v>
      </c>
      <c r="I15" t="str">
        <f t="shared" si="0"/>
        <v/>
      </c>
    </row>
    <row r="16" spans="1:9" x14ac:dyDescent="0.25">
      <c r="A16" s="20">
        <v>1</v>
      </c>
      <c r="B16" t="s">
        <v>2264</v>
      </c>
      <c r="C16" s="21">
        <v>135</v>
      </c>
      <c r="D16" t="s">
        <v>2282</v>
      </c>
      <c r="E16">
        <v>30</v>
      </c>
      <c r="F16" t="s">
        <v>2266</v>
      </c>
      <c r="G16" s="21">
        <v>3017</v>
      </c>
      <c r="H16" t="s">
        <v>2282</v>
      </c>
      <c r="I16" t="str">
        <f t="shared" si="0"/>
        <v/>
      </c>
    </row>
    <row r="17" spans="1:9" x14ac:dyDescent="0.25">
      <c r="A17" s="20">
        <v>1</v>
      </c>
      <c r="B17" t="s">
        <v>2264</v>
      </c>
      <c r="C17" s="21">
        <v>136</v>
      </c>
      <c r="D17" t="s">
        <v>2283</v>
      </c>
      <c r="E17">
        <v>30</v>
      </c>
      <c r="F17" t="s">
        <v>2266</v>
      </c>
      <c r="G17" s="21">
        <v>3002</v>
      </c>
      <c r="H17" t="s">
        <v>2267</v>
      </c>
      <c r="I17" t="str">
        <f t="shared" si="0"/>
        <v>MOSS</v>
      </c>
    </row>
    <row r="18" spans="1:9" x14ac:dyDescent="0.25">
      <c r="A18" s="20">
        <v>1</v>
      </c>
      <c r="B18" t="s">
        <v>2264</v>
      </c>
      <c r="C18" s="21">
        <v>137</v>
      </c>
      <c r="D18" t="s">
        <v>2284</v>
      </c>
      <c r="E18">
        <v>30</v>
      </c>
      <c r="F18" t="s">
        <v>2266</v>
      </c>
      <c r="G18" s="21">
        <v>3018</v>
      </c>
      <c r="H18" t="s">
        <v>2285</v>
      </c>
      <c r="I18" t="str">
        <f t="shared" si="0"/>
        <v>VÅLER (VIKEN)</v>
      </c>
    </row>
    <row r="19" spans="1:9" x14ac:dyDescent="0.25">
      <c r="A19" s="20">
        <v>1</v>
      </c>
      <c r="B19" t="s">
        <v>2264</v>
      </c>
      <c r="C19" s="21">
        <v>138</v>
      </c>
      <c r="D19" t="s">
        <v>2286</v>
      </c>
      <c r="E19">
        <v>30</v>
      </c>
      <c r="F19" t="s">
        <v>2266</v>
      </c>
      <c r="G19" s="21">
        <v>3014</v>
      </c>
      <c r="H19" t="s">
        <v>2276</v>
      </c>
      <c r="I19" t="str">
        <f t="shared" si="0"/>
        <v>INDRE ØSTFOLD</v>
      </c>
    </row>
    <row r="20" spans="1:9" x14ac:dyDescent="0.25">
      <c r="A20" s="20">
        <v>2</v>
      </c>
      <c r="B20" t="s">
        <v>2287</v>
      </c>
      <c r="C20" s="21">
        <v>211</v>
      </c>
      <c r="D20" t="s">
        <v>2288</v>
      </c>
      <c r="E20">
        <v>30</v>
      </c>
      <c r="F20" t="s">
        <v>2266</v>
      </c>
      <c r="G20" s="21">
        <v>3019</v>
      </c>
      <c r="H20" t="s">
        <v>2288</v>
      </c>
      <c r="I20" t="str">
        <f t="shared" si="0"/>
        <v/>
      </c>
    </row>
    <row r="21" spans="1:9" x14ac:dyDescent="0.25">
      <c r="A21" s="20">
        <v>2</v>
      </c>
      <c r="B21" t="s">
        <v>2287</v>
      </c>
      <c r="C21" s="21">
        <v>213</v>
      </c>
      <c r="D21" t="s">
        <v>2289</v>
      </c>
      <c r="E21">
        <v>30</v>
      </c>
      <c r="F21" t="s">
        <v>2266</v>
      </c>
      <c r="G21" s="21">
        <v>3020</v>
      </c>
      <c r="H21" t="s">
        <v>2290</v>
      </c>
      <c r="I21" t="str">
        <f t="shared" si="0"/>
        <v>NORDRE FOLLO</v>
      </c>
    </row>
    <row r="22" spans="1:9" x14ac:dyDescent="0.25">
      <c r="A22" s="20">
        <v>2</v>
      </c>
      <c r="B22" t="s">
        <v>2287</v>
      </c>
      <c r="C22" s="21">
        <v>214</v>
      </c>
      <c r="D22" t="s">
        <v>2291</v>
      </c>
      <c r="E22">
        <v>30</v>
      </c>
      <c r="F22" t="s">
        <v>2266</v>
      </c>
      <c r="G22" s="21">
        <v>3021</v>
      </c>
      <c r="H22" t="s">
        <v>2291</v>
      </c>
      <c r="I22" t="str">
        <f t="shared" si="0"/>
        <v/>
      </c>
    </row>
    <row r="23" spans="1:9" x14ac:dyDescent="0.25">
      <c r="A23" s="20">
        <v>2</v>
      </c>
      <c r="B23" t="s">
        <v>2287</v>
      </c>
      <c r="C23" s="21">
        <v>215</v>
      </c>
      <c r="D23" t="s">
        <v>2292</v>
      </c>
      <c r="E23">
        <v>30</v>
      </c>
      <c r="F23" t="s">
        <v>2266</v>
      </c>
      <c r="G23" s="21">
        <v>3022</v>
      </c>
      <c r="H23" t="s">
        <v>2292</v>
      </c>
      <c r="I23" t="str">
        <f t="shared" si="0"/>
        <v/>
      </c>
    </row>
    <row r="24" spans="1:9" x14ac:dyDescent="0.25">
      <c r="A24" s="20">
        <v>2</v>
      </c>
      <c r="B24" t="s">
        <v>2287</v>
      </c>
      <c r="C24" s="21">
        <v>216</v>
      </c>
      <c r="D24" t="s">
        <v>2293</v>
      </c>
      <c r="E24">
        <v>30</v>
      </c>
      <c r="F24" t="s">
        <v>2266</v>
      </c>
      <c r="G24" s="21">
        <v>3023</v>
      </c>
      <c r="H24" t="s">
        <v>2293</v>
      </c>
      <c r="I24" t="str">
        <f t="shared" si="0"/>
        <v/>
      </c>
    </row>
    <row r="25" spans="1:9" x14ac:dyDescent="0.25">
      <c r="A25" s="20">
        <v>2</v>
      </c>
      <c r="B25" t="s">
        <v>2287</v>
      </c>
      <c r="C25" s="21">
        <v>217</v>
      </c>
      <c r="D25" t="s">
        <v>2294</v>
      </c>
      <c r="E25">
        <v>30</v>
      </c>
      <c r="F25" t="s">
        <v>2266</v>
      </c>
      <c r="G25" s="21">
        <v>3020</v>
      </c>
      <c r="H25" t="s">
        <v>2290</v>
      </c>
      <c r="I25" t="str">
        <f t="shared" si="0"/>
        <v>NORDRE FOLLO</v>
      </c>
    </row>
    <row r="26" spans="1:9" x14ac:dyDescent="0.25">
      <c r="A26" s="20">
        <v>2</v>
      </c>
      <c r="B26" t="s">
        <v>2287</v>
      </c>
      <c r="C26" s="21">
        <v>219</v>
      </c>
      <c r="D26" t="s">
        <v>2295</v>
      </c>
      <c r="E26">
        <v>30</v>
      </c>
      <c r="F26" t="s">
        <v>2266</v>
      </c>
      <c r="G26" s="21">
        <v>3024</v>
      </c>
      <c r="H26" t="s">
        <v>2295</v>
      </c>
      <c r="I26" t="str">
        <f t="shared" si="0"/>
        <v/>
      </c>
    </row>
    <row r="27" spans="1:9" x14ac:dyDescent="0.25">
      <c r="A27" s="20">
        <v>2</v>
      </c>
      <c r="B27" t="s">
        <v>2287</v>
      </c>
      <c r="C27" s="21">
        <v>220</v>
      </c>
      <c r="D27" t="s">
        <v>2296</v>
      </c>
      <c r="E27">
        <v>30</v>
      </c>
      <c r="F27" t="s">
        <v>2266</v>
      </c>
      <c r="G27" s="21">
        <v>3025</v>
      </c>
      <c r="H27" t="s">
        <v>2296</v>
      </c>
      <c r="I27" t="str">
        <f t="shared" si="0"/>
        <v/>
      </c>
    </row>
    <row r="28" spans="1:9" x14ac:dyDescent="0.25">
      <c r="A28" s="20">
        <v>2</v>
      </c>
      <c r="B28" t="s">
        <v>2287</v>
      </c>
      <c r="C28" s="21">
        <v>221</v>
      </c>
      <c r="D28" t="s">
        <v>2274</v>
      </c>
      <c r="E28">
        <v>30</v>
      </c>
      <c r="F28" t="s">
        <v>2266</v>
      </c>
      <c r="G28" s="21">
        <v>3026</v>
      </c>
      <c r="H28" t="s">
        <v>2274</v>
      </c>
      <c r="I28" t="str">
        <f t="shared" si="0"/>
        <v/>
      </c>
    </row>
    <row r="29" spans="1:9" x14ac:dyDescent="0.25">
      <c r="A29" s="20">
        <v>2</v>
      </c>
      <c r="B29" t="s">
        <v>2287</v>
      </c>
      <c r="C29" s="21">
        <v>226</v>
      </c>
      <c r="D29" t="s">
        <v>2297</v>
      </c>
      <c r="E29">
        <v>30</v>
      </c>
      <c r="F29" t="s">
        <v>2266</v>
      </c>
      <c r="G29" s="21">
        <v>3030</v>
      </c>
      <c r="H29" t="s">
        <v>2298</v>
      </c>
      <c r="I29" t="str">
        <f t="shared" si="0"/>
        <v>LILLESTRØM</v>
      </c>
    </row>
    <row r="30" spans="1:9" x14ac:dyDescent="0.25">
      <c r="A30" s="20">
        <v>2</v>
      </c>
      <c r="B30" t="s">
        <v>2287</v>
      </c>
      <c r="C30" s="21">
        <v>227</v>
      </c>
      <c r="D30" t="s">
        <v>2299</v>
      </c>
      <c r="E30">
        <v>30</v>
      </c>
      <c r="F30" t="s">
        <v>2266</v>
      </c>
      <c r="G30" s="21">
        <v>3030</v>
      </c>
      <c r="H30" t="s">
        <v>2298</v>
      </c>
      <c r="I30" t="str">
        <f t="shared" si="0"/>
        <v>LILLESTRØM</v>
      </c>
    </row>
    <row r="31" spans="1:9" x14ac:dyDescent="0.25">
      <c r="A31" s="20">
        <v>2</v>
      </c>
      <c r="B31" t="s">
        <v>2287</v>
      </c>
      <c r="C31" s="21">
        <v>228</v>
      </c>
      <c r="D31" t="s">
        <v>2300</v>
      </c>
      <c r="E31">
        <v>30</v>
      </c>
      <c r="F31" t="s">
        <v>2266</v>
      </c>
      <c r="G31" s="21">
        <v>3027</v>
      </c>
      <c r="H31" t="s">
        <v>2300</v>
      </c>
      <c r="I31" t="str">
        <f t="shared" si="0"/>
        <v/>
      </c>
    </row>
    <row r="32" spans="1:9" x14ac:dyDescent="0.25">
      <c r="A32" s="20">
        <v>2</v>
      </c>
      <c r="B32" t="s">
        <v>2287</v>
      </c>
      <c r="C32" s="21">
        <v>229</v>
      </c>
      <c r="D32" t="s">
        <v>2301</v>
      </c>
      <c r="E32">
        <v>30</v>
      </c>
      <c r="F32" t="s">
        <v>2266</v>
      </c>
      <c r="G32" s="21">
        <v>3028</v>
      </c>
      <c r="H32" t="s">
        <v>2301</v>
      </c>
      <c r="I32" t="str">
        <f t="shared" si="0"/>
        <v/>
      </c>
    </row>
    <row r="33" spans="1:9" x14ac:dyDescent="0.25">
      <c r="A33" s="20">
        <v>2</v>
      </c>
      <c r="B33" t="s">
        <v>2287</v>
      </c>
      <c r="C33" s="21">
        <v>230</v>
      </c>
      <c r="D33" t="s">
        <v>2302</v>
      </c>
      <c r="E33">
        <v>30</v>
      </c>
      <c r="F33" t="s">
        <v>2266</v>
      </c>
      <c r="G33" s="21">
        <v>3029</v>
      </c>
      <c r="H33" t="s">
        <v>2302</v>
      </c>
      <c r="I33" t="str">
        <f t="shared" si="0"/>
        <v/>
      </c>
    </row>
    <row r="34" spans="1:9" x14ac:dyDescent="0.25">
      <c r="A34" s="20">
        <v>2</v>
      </c>
      <c r="B34" t="s">
        <v>2287</v>
      </c>
      <c r="C34" s="21">
        <v>231</v>
      </c>
      <c r="D34" t="s">
        <v>2303</v>
      </c>
      <c r="E34">
        <v>30</v>
      </c>
      <c r="F34" t="s">
        <v>2266</v>
      </c>
      <c r="G34" s="21">
        <v>3030</v>
      </c>
      <c r="H34" t="s">
        <v>2298</v>
      </c>
      <c r="I34" t="str">
        <f t="shared" si="0"/>
        <v>LILLESTRØM</v>
      </c>
    </row>
    <row r="35" spans="1:9" x14ac:dyDescent="0.25">
      <c r="A35" s="20">
        <v>2</v>
      </c>
      <c r="B35" t="s">
        <v>2287</v>
      </c>
      <c r="C35" s="21">
        <v>233</v>
      </c>
      <c r="D35" t="s">
        <v>2304</v>
      </c>
      <c r="E35">
        <v>30</v>
      </c>
      <c r="F35" t="s">
        <v>2266</v>
      </c>
      <c r="G35" s="21">
        <v>3031</v>
      </c>
      <c r="H35" t="s">
        <v>2304</v>
      </c>
      <c r="I35" t="str">
        <f t="shared" si="0"/>
        <v/>
      </c>
    </row>
    <row r="36" spans="1:9" x14ac:dyDescent="0.25">
      <c r="A36" s="20">
        <v>2</v>
      </c>
      <c r="B36" t="s">
        <v>2287</v>
      </c>
      <c r="C36" s="21">
        <v>234</v>
      </c>
      <c r="D36" t="s">
        <v>2305</v>
      </c>
      <c r="E36">
        <v>30</v>
      </c>
      <c r="F36" t="s">
        <v>2266</v>
      </c>
      <c r="G36" s="21">
        <v>3032</v>
      </c>
      <c r="H36" t="s">
        <v>2305</v>
      </c>
      <c r="I36" t="str">
        <f t="shared" si="0"/>
        <v/>
      </c>
    </row>
    <row r="37" spans="1:9" x14ac:dyDescent="0.25">
      <c r="A37" s="20">
        <v>2</v>
      </c>
      <c r="B37" t="s">
        <v>2287</v>
      </c>
      <c r="C37" s="21">
        <v>235</v>
      </c>
      <c r="D37" t="s">
        <v>2306</v>
      </c>
      <c r="E37">
        <v>30</v>
      </c>
      <c r="F37" t="s">
        <v>2266</v>
      </c>
      <c r="G37" s="21">
        <v>3033</v>
      </c>
      <c r="H37" t="s">
        <v>2306</v>
      </c>
      <c r="I37" t="str">
        <f t="shared" si="0"/>
        <v/>
      </c>
    </row>
    <row r="38" spans="1:9" x14ac:dyDescent="0.25">
      <c r="A38" s="20">
        <v>2</v>
      </c>
      <c r="B38" t="s">
        <v>2287</v>
      </c>
      <c r="C38" s="21">
        <v>236</v>
      </c>
      <c r="D38" t="s">
        <v>2307</v>
      </c>
      <c r="E38">
        <v>30</v>
      </c>
      <c r="F38" t="s">
        <v>2266</v>
      </c>
      <c r="G38" s="21">
        <v>3034</v>
      </c>
      <c r="H38" t="s">
        <v>2308</v>
      </c>
      <c r="I38" t="str">
        <f t="shared" si="0"/>
        <v>NES</v>
      </c>
    </row>
    <row r="39" spans="1:9" x14ac:dyDescent="0.25">
      <c r="A39" s="20">
        <v>2</v>
      </c>
      <c r="B39" t="s">
        <v>2287</v>
      </c>
      <c r="C39" s="21">
        <v>237</v>
      </c>
      <c r="D39" t="s">
        <v>2309</v>
      </c>
      <c r="E39">
        <v>30</v>
      </c>
      <c r="F39" t="s">
        <v>2266</v>
      </c>
      <c r="G39" s="21">
        <v>3035</v>
      </c>
      <c r="H39" t="s">
        <v>2309</v>
      </c>
      <c r="I39" t="str">
        <f t="shared" si="0"/>
        <v/>
      </c>
    </row>
    <row r="40" spans="1:9" x14ac:dyDescent="0.25">
      <c r="A40" s="20">
        <v>2</v>
      </c>
      <c r="B40" t="s">
        <v>2287</v>
      </c>
      <c r="C40" s="21">
        <v>238</v>
      </c>
      <c r="D40" t="s">
        <v>2310</v>
      </c>
      <c r="E40">
        <v>30</v>
      </c>
      <c r="F40" t="s">
        <v>2266</v>
      </c>
      <c r="G40" s="21">
        <v>3036</v>
      </c>
      <c r="H40" t="s">
        <v>2310</v>
      </c>
      <c r="I40" t="str">
        <f t="shared" si="0"/>
        <v/>
      </c>
    </row>
    <row r="41" spans="1:9" x14ac:dyDescent="0.25">
      <c r="A41" s="20">
        <v>2</v>
      </c>
      <c r="B41" t="s">
        <v>2287</v>
      </c>
      <c r="C41" s="21">
        <v>239</v>
      </c>
      <c r="D41" t="s">
        <v>2311</v>
      </c>
      <c r="E41">
        <v>30</v>
      </c>
      <c r="F41" t="s">
        <v>2266</v>
      </c>
      <c r="G41" s="21">
        <v>3037</v>
      </c>
      <c r="H41" t="s">
        <v>2311</v>
      </c>
      <c r="I41" t="str">
        <f t="shared" si="0"/>
        <v/>
      </c>
    </row>
    <row r="42" spans="1:9" x14ac:dyDescent="0.25">
      <c r="A42" s="20">
        <v>3</v>
      </c>
      <c r="B42" t="s">
        <v>2312</v>
      </c>
      <c r="C42" s="21">
        <v>301</v>
      </c>
      <c r="D42" t="s">
        <v>2312</v>
      </c>
      <c r="E42" s="20">
        <v>3</v>
      </c>
      <c r="F42" t="s">
        <v>2312</v>
      </c>
      <c r="G42" s="21">
        <v>301</v>
      </c>
      <c r="H42" t="s">
        <v>2312</v>
      </c>
      <c r="I42" t="str">
        <f t="shared" si="0"/>
        <v/>
      </c>
    </row>
    <row r="43" spans="1:9" x14ac:dyDescent="0.25">
      <c r="A43" s="20">
        <v>4</v>
      </c>
      <c r="B43" t="s">
        <v>2313</v>
      </c>
      <c r="C43" s="21">
        <v>402</v>
      </c>
      <c r="D43" t="s">
        <v>2314</v>
      </c>
      <c r="E43">
        <v>34</v>
      </c>
      <c r="F43" t="s">
        <v>2315</v>
      </c>
      <c r="G43" s="21">
        <v>3401</v>
      </c>
      <c r="H43" t="s">
        <v>2314</v>
      </c>
      <c r="I43" t="str">
        <f t="shared" si="0"/>
        <v/>
      </c>
    </row>
    <row r="44" spans="1:9" x14ac:dyDescent="0.25">
      <c r="A44" s="20">
        <v>4</v>
      </c>
      <c r="B44" t="s">
        <v>2313</v>
      </c>
      <c r="C44" s="21">
        <v>403</v>
      </c>
      <c r="D44" t="s">
        <v>2316</v>
      </c>
      <c r="E44">
        <v>34</v>
      </c>
      <c r="F44" t="s">
        <v>2315</v>
      </c>
      <c r="G44" s="21">
        <v>3403</v>
      </c>
      <c r="H44" t="s">
        <v>2316</v>
      </c>
      <c r="I44" t="str">
        <f t="shared" si="0"/>
        <v/>
      </c>
    </row>
    <row r="45" spans="1:9" x14ac:dyDescent="0.25">
      <c r="A45" s="20">
        <v>4</v>
      </c>
      <c r="B45" t="s">
        <v>2313</v>
      </c>
      <c r="C45" s="21">
        <v>412</v>
      </c>
      <c r="D45" t="s">
        <v>2317</v>
      </c>
      <c r="E45">
        <v>34</v>
      </c>
      <c r="F45" t="s">
        <v>2315</v>
      </c>
      <c r="G45" s="21">
        <v>3411</v>
      </c>
      <c r="H45" t="s">
        <v>2317</v>
      </c>
      <c r="I45" t="str">
        <f t="shared" si="0"/>
        <v/>
      </c>
    </row>
    <row r="46" spans="1:9" x14ac:dyDescent="0.25">
      <c r="A46" s="20">
        <v>4</v>
      </c>
      <c r="B46" t="s">
        <v>2313</v>
      </c>
      <c r="C46" s="21">
        <v>415</v>
      </c>
      <c r="D46" t="s">
        <v>2318</v>
      </c>
      <c r="E46">
        <v>34</v>
      </c>
      <c r="F46" t="s">
        <v>2315</v>
      </c>
      <c r="G46" s="21">
        <v>3412</v>
      </c>
      <c r="H46" t="s">
        <v>2318</v>
      </c>
      <c r="I46" t="str">
        <f t="shared" si="0"/>
        <v/>
      </c>
    </row>
    <row r="47" spans="1:9" x14ac:dyDescent="0.25">
      <c r="A47" s="20">
        <v>4</v>
      </c>
      <c r="B47" t="s">
        <v>2313</v>
      </c>
      <c r="C47" s="21">
        <v>417</v>
      </c>
      <c r="D47" t="s">
        <v>2319</v>
      </c>
      <c r="E47">
        <v>34</v>
      </c>
      <c r="F47" t="s">
        <v>2315</v>
      </c>
      <c r="G47" s="21">
        <v>3413</v>
      </c>
      <c r="H47" t="s">
        <v>2319</v>
      </c>
      <c r="I47" t="str">
        <f t="shared" si="0"/>
        <v/>
      </c>
    </row>
    <row r="48" spans="1:9" x14ac:dyDescent="0.25">
      <c r="A48" s="20">
        <v>4</v>
      </c>
      <c r="B48" t="s">
        <v>2313</v>
      </c>
      <c r="C48" s="21">
        <v>418</v>
      </c>
      <c r="D48" t="s">
        <v>2320</v>
      </c>
      <c r="E48">
        <v>34</v>
      </c>
      <c r="F48" t="s">
        <v>2315</v>
      </c>
      <c r="G48" s="21">
        <v>3414</v>
      </c>
      <c r="H48" t="s">
        <v>2320</v>
      </c>
      <c r="I48" t="str">
        <f t="shared" si="0"/>
        <v/>
      </c>
    </row>
    <row r="49" spans="1:9" x14ac:dyDescent="0.25">
      <c r="A49" s="20">
        <v>4</v>
      </c>
      <c r="B49" t="s">
        <v>2313</v>
      </c>
      <c r="C49" s="21">
        <v>419</v>
      </c>
      <c r="D49" t="s">
        <v>2321</v>
      </c>
      <c r="E49">
        <v>34</v>
      </c>
      <c r="F49" t="s">
        <v>2315</v>
      </c>
      <c r="G49" s="21">
        <v>3415</v>
      </c>
      <c r="H49" t="s">
        <v>2321</v>
      </c>
      <c r="I49" t="str">
        <f t="shared" si="0"/>
        <v/>
      </c>
    </row>
    <row r="50" spans="1:9" x14ac:dyDescent="0.25">
      <c r="A50" s="20">
        <v>4</v>
      </c>
      <c r="B50" t="s">
        <v>2313</v>
      </c>
      <c r="C50" s="21">
        <v>420</v>
      </c>
      <c r="D50" t="s">
        <v>2322</v>
      </c>
      <c r="E50">
        <v>34</v>
      </c>
      <c r="F50" t="s">
        <v>2315</v>
      </c>
      <c r="G50" s="21">
        <v>3416</v>
      </c>
      <c r="H50" t="s">
        <v>2322</v>
      </c>
      <c r="I50" t="str">
        <f t="shared" si="0"/>
        <v/>
      </c>
    </row>
    <row r="51" spans="1:9" x14ac:dyDescent="0.25">
      <c r="A51" s="20">
        <v>4</v>
      </c>
      <c r="B51" t="s">
        <v>2313</v>
      </c>
      <c r="C51" s="21">
        <v>423</v>
      </c>
      <c r="D51" t="s">
        <v>2323</v>
      </c>
      <c r="E51">
        <v>34</v>
      </c>
      <c r="F51" t="s">
        <v>2315</v>
      </c>
      <c r="G51" s="21">
        <v>3417</v>
      </c>
      <c r="H51" t="s">
        <v>2323</v>
      </c>
      <c r="I51" t="str">
        <f t="shared" si="0"/>
        <v/>
      </c>
    </row>
    <row r="52" spans="1:9" x14ac:dyDescent="0.25">
      <c r="A52" s="20">
        <v>4</v>
      </c>
      <c r="B52" t="s">
        <v>2313</v>
      </c>
      <c r="C52" s="21">
        <v>425</v>
      </c>
      <c r="D52" t="s">
        <v>2324</v>
      </c>
      <c r="E52">
        <v>34</v>
      </c>
      <c r="F52" t="s">
        <v>2315</v>
      </c>
      <c r="G52" s="21">
        <v>3418</v>
      </c>
      <c r="H52" t="s">
        <v>2324</v>
      </c>
      <c r="I52" t="str">
        <f t="shared" si="0"/>
        <v/>
      </c>
    </row>
    <row r="53" spans="1:9" x14ac:dyDescent="0.25">
      <c r="A53" s="20">
        <v>4</v>
      </c>
      <c r="B53" t="s">
        <v>2313</v>
      </c>
      <c r="C53" s="21">
        <v>426</v>
      </c>
      <c r="D53" t="s">
        <v>2325</v>
      </c>
      <c r="E53">
        <v>34</v>
      </c>
      <c r="F53" t="s">
        <v>2315</v>
      </c>
      <c r="G53" s="21">
        <v>3419</v>
      </c>
      <c r="H53" t="s">
        <v>2326</v>
      </c>
      <c r="I53" t="str">
        <f t="shared" si="0"/>
        <v>VÅLER (INNLANDET)</v>
      </c>
    </row>
    <row r="54" spans="1:9" x14ac:dyDescent="0.25">
      <c r="A54" s="20">
        <v>4</v>
      </c>
      <c r="B54" t="s">
        <v>2313</v>
      </c>
      <c r="C54" s="21">
        <v>427</v>
      </c>
      <c r="D54" t="s">
        <v>2327</v>
      </c>
      <c r="E54">
        <v>34</v>
      </c>
      <c r="F54" t="s">
        <v>2315</v>
      </c>
      <c r="G54" s="21">
        <v>3420</v>
      </c>
      <c r="H54" t="s">
        <v>2327</v>
      </c>
      <c r="I54" t="str">
        <f t="shared" si="0"/>
        <v/>
      </c>
    </row>
    <row r="55" spans="1:9" x14ac:dyDescent="0.25">
      <c r="A55" s="20">
        <v>4</v>
      </c>
      <c r="B55" t="s">
        <v>2313</v>
      </c>
      <c r="C55" s="21">
        <v>428</v>
      </c>
      <c r="D55" t="s">
        <v>2328</v>
      </c>
      <c r="E55">
        <v>34</v>
      </c>
      <c r="F55" t="s">
        <v>2315</v>
      </c>
      <c r="G55" s="21">
        <v>3421</v>
      </c>
      <c r="H55" t="s">
        <v>2328</v>
      </c>
      <c r="I55" t="str">
        <f t="shared" si="0"/>
        <v/>
      </c>
    </row>
    <row r="56" spans="1:9" x14ac:dyDescent="0.25">
      <c r="A56" s="20">
        <v>4</v>
      </c>
      <c r="B56" t="s">
        <v>2313</v>
      </c>
      <c r="C56" s="21">
        <v>429</v>
      </c>
      <c r="D56" t="s">
        <v>2329</v>
      </c>
      <c r="E56">
        <v>34</v>
      </c>
      <c r="F56" t="s">
        <v>2315</v>
      </c>
      <c r="G56" s="21">
        <v>3422</v>
      </c>
      <c r="H56" t="s">
        <v>2329</v>
      </c>
      <c r="I56" t="str">
        <f t="shared" si="0"/>
        <v/>
      </c>
    </row>
    <row r="57" spans="1:9" x14ac:dyDescent="0.25">
      <c r="A57" s="20">
        <v>4</v>
      </c>
      <c r="B57" t="s">
        <v>2313</v>
      </c>
      <c r="C57" s="21">
        <v>430</v>
      </c>
      <c r="D57" t="s">
        <v>2330</v>
      </c>
      <c r="E57">
        <v>34</v>
      </c>
      <c r="F57" t="s">
        <v>2315</v>
      </c>
      <c r="G57" s="21">
        <v>3423</v>
      </c>
      <c r="H57" t="s">
        <v>2330</v>
      </c>
      <c r="I57" t="str">
        <f t="shared" si="0"/>
        <v/>
      </c>
    </row>
    <row r="58" spans="1:9" x14ac:dyDescent="0.25">
      <c r="A58" s="20">
        <v>4</v>
      </c>
      <c r="B58" t="s">
        <v>2313</v>
      </c>
      <c r="C58" s="21">
        <v>432</v>
      </c>
      <c r="D58" t="s">
        <v>2331</v>
      </c>
      <c r="E58">
        <v>34</v>
      </c>
      <c r="F58" t="s">
        <v>2315</v>
      </c>
      <c r="G58" s="21">
        <v>3424</v>
      </c>
      <c r="H58" t="s">
        <v>2331</v>
      </c>
      <c r="I58" t="str">
        <f t="shared" si="0"/>
        <v/>
      </c>
    </row>
    <row r="59" spans="1:9" x14ac:dyDescent="0.25">
      <c r="A59" s="20">
        <v>4</v>
      </c>
      <c r="B59" t="s">
        <v>2313</v>
      </c>
      <c r="C59" s="21">
        <v>434</v>
      </c>
      <c r="D59" t="s">
        <v>2332</v>
      </c>
      <c r="E59">
        <v>34</v>
      </c>
      <c r="F59" t="s">
        <v>2315</v>
      </c>
      <c r="G59" s="21">
        <v>3425</v>
      </c>
      <c r="H59" t="s">
        <v>2332</v>
      </c>
      <c r="I59" t="str">
        <f t="shared" si="0"/>
        <v/>
      </c>
    </row>
    <row r="60" spans="1:9" x14ac:dyDescent="0.25">
      <c r="A60" s="20">
        <v>4</v>
      </c>
      <c r="B60" t="s">
        <v>2313</v>
      </c>
      <c r="C60" s="21">
        <v>436</v>
      </c>
      <c r="D60" t="s">
        <v>2333</v>
      </c>
      <c r="E60">
        <v>34</v>
      </c>
      <c r="F60" t="s">
        <v>2315</v>
      </c>
      <c r="G60" s="21">
        <v>3426</v>
      </c>
      <c r="H60" t="s">
        <v>2333</v>
      </c>
      <c r="I60" t="str">
        <f t="shared" si="0"/>
        <v/>
      </c>
    </row>
    <row r="61" spans="1:9" x14ac:dyDescent="0.25">
      <c r="A61" s="20">
        <v>4</v>
      </c>
      <c r="B61" t="s">
        <v>2313</v>
      </c>
      <c r="C61" s="21">
        <v>437</v>
      </c>
      <c r="D61" t="s">
        <v>2334</v>
      </c>
      <c r="E61">
        <v>34</v>
      </c>
      <c r="F61" t="s">
        <v>2315</v>
      </c>
      <c r="G61" s="21">
        <v>3427</v>
      </c>
      <c r="H61" t="s">
        <v>2334</v>
      </c>
      <c r="I61" t="str">
        <f t="shared" si="0"/>
        <v/>
      </c>
    </row>
    <row r="62" spans="1:9" x14ac:dyDescent="0.25">
      <c r="A62" s="20">
        <v>4</v>
      </c>
      <c r="B62" t="s">
        <v>2313</v>
      </c>
      <c r="C62" s="21">
        <v>438</v>
      </c>
      <c r="D62" t="s">
        <v>2335</v>
      </c>
      <c r="E62">
        <v>34</v>
      </c>
      <c r="F62" t="s">
        <v>2315</v>
      </c>
      <c r="G62" s="21">
        <v>3428</v>
      </c>
      <c r="H62" t="s">
        <v>2335</v>
      </c>
      <c r="I62" t="str">
        <f t="shared" si="0"/>
        <v/>
      </c>
    </row>
    <row r="63" spans="1:9" x14ac:dyDescent="0.25">
      <c r="A63" s="20">
        <v>4</v>
      </c>
      <c r="B63" t="s">
        <v>2313</v>
      </c>
      <c r="C63" s="21">
        <v>439</v>
      </c>
      <c r="D63" t="s">
        <v>2336</v>
      </c>
      <c r="E63">
        <v>34</v>
      </c>
      <c r="F63" t="s">
        <v>2315</v>
      </c>
      <c r="G63" s="21">
        <v>3429</v>
      </c>
      <c r="H63" t="s">
        <v>2336</v>
      </c>
      <c r="I63" t="str">
        <f t="shared" si="0"/>
        <v/>
      </c>
    </row>
    <row r="64" spans="1:9" x14ac:dyDescent="0.25">
      <c r="A64" s="20">
        <v>4</v>
      </c>
      <c r="B64" t="s">
        <v>2313</v>
      </c>
      <c r="C64" s="21">
        <v>441</v>
      </c>
      <c r="D64" t="s">
        <v>2337</v>
      </c>
      <c r="E64">
        <v>34</v>
      </c>
      <c r="F64" t="s">
        <v>2315</v>
      </c>
      <c r="G64" s="21">
        <v>3430</v>
      </c>
      <c r="H64" t="s">
        <v>2338</v>
      </c>
      <c r="I64" t="str">
        <f t="shared" si="0"/>
        <v>OS (INNLANDET)</v>
      </c>
    </row>
    <row r="65" spans="1:9" x14ac:dyDescent="0.25">
      <c r="A65" s="20">
        <v>5</v>
      </c>
      <c r="B65" t="s">
        <v>2339</v>
      </c>
      <c r="C65" s="21">
        <v>501</v>
      </c>
      <c r="D65" t="s">
        <v>2340</v>
      </c>
      <c r="E65">
        <v>34</v>
      </c>
      <c r="F65" t="s">
        <v>2315</v>
      </c>
      <c r="G65" s="21">
        <v>3405</v>
      </c>
      <c r="H65" t="s">
        <v>2340</v>
      </c>
      <c r="I65" t="str">
        <f t="shared" si="0"/>
        <v/>
      </c>
    </row>
    <row r="66" spans="1:9" x14ac:dyDescent="0.25">
      <c r="A66" s="20">
        <v>5</v>
      </c>
      <c r="B66" t="s">
        <v>2339</v>
      </c>
      <c r="C66" s="21">
        <v>502</v>
      </c>
      <c r="D66" t="s">
        <v>2341</v>
      </c>
      <c r="E66">
        <v>34</v>
      </c>
      <c r="F66" t="s">
        <v>2315</v>
      </c>
      <c r="G66" s="21">
        <v>3407</v>
      </c>
      <c r="H66" t="s">
        <v>2341</v>
      </c>
      <c r="I66" t="str">
        <f t="shared" si="0"/>
        <v/>
      </c>
    </row>
    <row r="67" spans="1:9" x14ac:dyDescent="0.25">
      <c r="A67" s="20">
        <v>5</v>
      </c>
      <c r="B67" t="s">
        <v>2339</v>
      </c>
      <c r="C67" s="21">
        <v>511</v>
      </c>
      <c r="D67" t="s">
        <v>2342</v>
      </c>
      <c r="E67">
        <v>34</v>
      </c>
      <c r="F67" t="s">
        <v>2315</v>
      </c>
      <c r="G67" s="21">
        <v>3431</v>
      </c>
      <c r="H67" t="s">
        <v>2342</v>
      </c>
      <c r="I67" t="str">
        <f t="shared" ref="I67:I130" si="1">IF(D67=H67,"",H67)</f>
        <v/>
      </c>
    </row>
    <row r="68" spans="1:9" x14ac:dyDescent="0.25">
      <c r="A68" s="20">
        <v>5</v>
      </c>
      <c r="B68" t="s">
        <v>2339</v>
      </c>
      <c r="C68" s="21">
        <v>512</v>
      </c>
      <c r="D68" t="s">
        <v>2343</v>
      </c>
      <c r="E68">
        <v>34</v>
      </c>
      <c r="F68" t="s">
        <v>2315</v>
      </c>
      <c r="G68" s="21">
        <v>3432</v>
      </c>
      <c r="H68" t="s">
        <v>2343</v>
      </c>
      <c r="I68" t="str">
        <f t="shared" si="1"/>
        <v/>
      </c>
    </row>
    <row r="69" spans="1:9" x14ac:dyDescent="0.25">
      <c r="A69" s="20">
        <v>5</v>
      </c>
      <c r="B69" t="s">
        <v>2339</v>
      </c>
      <c r="C69" s="21">
        <v>513</v>
      </c>
      <c r="D69" t="s">
        <v>2344</v>
      </c>
      <c r="E69">
        <v>34</v>
      </c>
      <c r="F69" t="s">
        <v>2315</v>
      </c>
      <c r="G69" s="21">
        <v>3433</v>
      </c>
      <c r="H69" t="s">
        <v>2344</v>
      </c>
      <c r="I69" t="str">
        <f t="shared" si="1"/>
        <v/>
      </c>
    </row>
    <row r="70" spans="1:9" x14ac:dyDescent="0.25">
      <c r="A70" s="20">
        <v>5</v>
      </c>
      <c r="B70" t="s">
        <v>2339</v>
      </c>
      <c r="C70" s="21">
        <v>514</v>
      </c>
      <c r="D70" t="s">
        <v>2345</v>
      </c>
      <c r="E70">
        <v>34</v>
      </c>
      <c r="F70" t="s">
        <v>2315</v>
      </c>
      <c r="G70" s="21">
        <v>3434</v>
      </c>
      <c r="H70" t="s">
        <v>2345</v>
      </c>
      <c r="I70" t="str">
        <f t="shared" si="1"/>
        <v/>
      </c>
    </row>
    <row r="71" spans="1:9" x14ac:dyDescent="0.25">
      <c r="A71" s="20">
        <v>5</v>
      </c>
      <c r="B71" t="s">
        <v>2339</v>
      </c>
      <c r="C71" s="21">
        <v>515</v>
      </c>
      <c r="D71" t="s">
        <v>2346</v>
      </c>
      <c r="E71">
        <v>34</v>
      </c>
      <c r="F71" t="s">
        <v>2315</v>
      </c>
      <c r="G71" s="21">
        <v>3435</v>
      </c>
      <c r="H71" t="s">
        <v>2346</v>
      </c>
      <c r="I71" t="str">
        <f t="shared" si="1"/>
        <v/>
      </c>
    </row>
    <row r="72" spans="1:9" x14ac:dyDescent="0.25">
      <c r="A72" s="20">
        <v>5</v>
      </c>
      <c r="B72" t="s">
        <v>2339</v>
      </c>
      <c r="C72" s="21">
        <v>516</v>
      </c>
      <c r="D72" t="s">
        <v>2347</v>
      </c>
      <c r="E72">
        <v>34</v>
      </c>
      <c r="F72" t="s">
        <v>2315</v>
      </c>
      <c r="G72" s="21">
        <v>3436</v>
      </c>
      <c r="H72" t="s">
        <v>2347</v>
      </c>
      <c r="I72" t="str">
        <f t="shared" si="1"/>
        <v/>
      </c>
    </row>
    <row r="73" spans="1:9" x14ac:dyDescent="0.25">
      <c r="A73" s="20">
        <v>5</v>
      </c>
      <c r="B73" t="s">
        <v>2339</v>
      </c>
      <c r="C73" s="21">
        <v>517</v>
      </c>
      <c r="D73" t="s">
        <v>2348</v>
      </c>
      <c r="E73">
        <v>34</v>
      </c>
      <c r="F73" t="s">
        <v>2315</v>
      </c>
      <c r="G73" s="21">
        <v>3437</v>
      </c>
      <c r="H73" t="s">
        <v>2348</v>
      </c>
      <c r="I73" t="str">
        <f t="shared" si="1"/>
        <v/>
      </c>
    </row>
    <row r="74" spans="1:9" x14ac:dyDescent="0.25">
      <c r="A74" s="20">
        <v>5</v>
      </c>
      <c r="B74" t="s">
        <v>2339</v>
      </c>
      <c r="C74" s="21">
        <v>519</v>
      </c>
      <c r="D74" t="s">
        <v>2349</v>
      </c>
      <c r="E74">
        <v>34</v>
      </c>
      <c r="F74" t="s">
        <v>2315</v>
      </c>
      <c r="G74" s="21">
        <v>3438</v>
      </c>
      <c r="H74" t="s">
        <v>2349</v>
      </c>
      <c r="I74" t="str">
        <f t="shared" si="1"/>
        <v/>
      </c>
    </row>
    <row r="75" spans="1:9" x14ac:dyDescent="0.25">
      <c r="A75" s="20">
        <v>5</v>
      </c>
      <c r="B75" t="s">
        <v>2339</v>
      </c>
      <c r="C75" s="21">
        <v>520</v>
      </c>
      <c r="D75" t="s">
        <v>2350</v>
      </c>
      <c r="E75">
        <v>34</v>
      </c>
      <c r="F75" t="s">
        <v>2315</v>
      </c>
      <c r="G75" s="21">
        <v>3439</v>
      </c>
      <c r="H75" t="s">
        <v>2350</v>
      </c>
      <c r="I75" t="str">
        <f t="shared" si="1"/>
        <v/>
      </c>
    </row>
    <row r="76" spans="1:9" x14ac:dyDescent="0.25">
      <c r="A76" s="20">
        <v>5</v>
      </c>
      <c r="B76" t="s">
        <v>2339</v>
      </c>
      <c r="C76" s="21">
        <v>521</v>
      </c>
      <c r="D76" t="s">
        <v>2351</v>
      </c>
      <c r="E76">
        <v>34</v>
      </c>
      <c r="F76" t="s">
        <v>2315</v>
      </c>
      <c r="G76" s="21">
        <v>3440</v>
      </c>
      <c r="H76" t="s">
        <v>2351</v>
      </c>
      <c r="I76" t="str">
        <f t="shared" si="1"/>
        <v/>
      </c>
    </row>
    <row r="77" spans="1:9" x14ac:dyDescent="0.25">
      <c r="A77" s="20">
        <v>5</v>
      </c>
      <c r="B77" t="s">
        <v>2339</v>
      </c>
      <c r="C77" s="21">
        <v>522</v>
      </c>
      <c r="D77" t="s">
        <v>2352</v>
      </c>
      <c r="E77">
        <v>34</v>
      </c>
      <c r="F77" t="s">
        <v>2315</v>
      </c>
      <c r="G77" s="21">
        <v>3441</v>
      </c>
      <c r="H77" t="s">
        <v>2352</v>
      </c>
      <c r="I77" t="str">
        <f t="shared" si="1"/>
        <v/>
      </c>
    </row>
    <row r="78" spans="1:9" x14ac:dyDescent="0.25">
      <c r="A78" s="20">
        <v>5</v>
      </c>
      <c r="B78" t="s">
        <v>2339</v>
      </c>
      <c r="C78" s="21">
        <v>528</v>
      </c>
      <c r="D78" t="s">
        <v>2353</v>
      </c>
      <c r="E78">
        <v>34</v>
      </c>
      <c r="F78" t="s">
        <v>2315</v>
      </c>
      <c r="G78" s="21">
        <v>3442</v>
      </c>
      <c r="H78" t="s">
        <v>2353</v>
      </c>
      <c r="I78" t="str">
        <f t="shared" si="1"/>
        <v/>
      </c>
    </row>
    <row r="79" spans="1:9" x14ac:dyDescent="0.25">
      <c r="A79" s="20">
        <v>5</v>
      </c>
      <c r="B79" t="s">
        <v>2339</v>
      </c>
      <c r="C79" s="21">
        <v>529</v>
      </c>
      <c r="D79" t="s">
        <v>2354</v>
      </c>
      <c r="E79">
        <v>34</v>
      </c>
      <c r="F79" t="s">
        <v>2315</v>
      </c>
      <c r="G79" s="21">
        <v>3443</v>
      </c>
      <c r="H79" t="s">
        <v>2354</v>
      </c>
      <c r="I79" t="str">
        <f t="shared" si="1"/>
        <v/>
      </c>
    </row>
    <row r="80" spans="1:9" x14ac:dyDescent="0.25">
      <c r="A80" s="20">
        <v>5</v>
      </c>
      <c r="B80" t="s">
        <v>2339</v>
      </c>
      <c r="C80" s="21">
        <v>532</v>
      </c>
      <c r="D80" t="s">
        <v>2355</v>
      </c>
      <c r="E80">
        <v>30</v>
      </c>
      <c r="F80" t="s">
        <v>2266</v>
      </c>
      <c r="G80" s="21">
        <v>3053</v>
      </c>
      <c r="H80" t="s">
        <v>2355</v>
      </c>
      <c r="I80" t="str">
        <f t="shared" si="1"/>
        <v/>
      </c>
    </row>
    <row r="81" spans="1:9" x14ac:dyDescent="0.25">
      <c r="A81" s="20">
        <v>5</v>
      </c>
      <c r="B81" t="s">
        <v>2339</v>
      </c>
      <c r="C81" s="21">
        <v>533</v>
      </c>
      <c r="D81" t="s">
        <v>2356</v>
      </c>
      <c r="E81">
        <v>30</v>
      </c>
      <c r="F81" t="s">
        <v>2266</v>
      </c>
      <c r="G81" s="21">
        <v>3054</v>
      </c>
      <c r="H81" t="s">
        <v>2356</v>
      </c>
      <c r="I81" t="str">
        <f t="shared" si="1"/>
        <v/>
      </c>
    </row>
    <row r="82" spans="1:9" x14ac:dyDescent="0.25">
      <c r="A82" s="20">
        <v>5</v>
      </c>
      <c r="B82" t="s">
        <v>2339</v>
      </c>
      <c r="C82" s="21">
        <v>534</v>
      </c>
      <c r="D82" t="s">
        <v>2357</v>
      </c>
      <c r="E82">
        <v>34</v>
      </c>
      <c r="F82" t="s">
        <v>2315</v>
      </c>
      <c r="G82" s="21">
        <v>3446</v>
      </c>
      <c r="H82" t="s">
        <v>2357</v>
      </c>
      <c r="I82" t="str">
        <f t="shared" si="1"/>
        <v/>
      </c>
    </row>
    <row r="83" spans="1:9" x14ac:dyDescent="0.25">
      <c r="A83" s="20">
        <v>5</v>
      </c>
      <c r="B83" t="s">
        <v>2339</v>
      </c>
      <c r="C83" s="21">
        <v>536</v>
      </c>
      <c r="D83" t="s">
        <v>2358</v>
      </c>
      <c r="E83">
        <v>34</v>
      </c>
      <c r="F83" t="s">
        <v>2315</v>
      </c>
      <c r="G83" s="21">
        <v>3447</v>
      </c>
      <c r="H83" t="s">
        <v>2358</v>
      </c>
      <c r="I83" t="str">
        <f t="shared" si="1"/>
        <v/>
      </c>
    </row>
    <row r="84" spans="1:9" x14ac:dyDescent="0.25">
      <c r="A84" s="20">
        <v>5</v>
      </c>
      <c r="B84" t="s">
        <v>2339</v>
      </c>
      <c r="C84" s="21">
        <v>538</v>
      </c>
      <c r="D84" t="s">
        <v>2359</v>
      </c>
      <c r="E84">
        <v>34</v>
      </c>
      <c r="F84" t="s">
        <v>2315</v>
      </c>
      <c r="G84" s="21">
        <v>3448</v>
      </c>
      <c r="H84" t="s">
        <v>2359</v>
      </c>
      <c r="I84" t="str">
        <f t="shared" si="1"/>
        <v/>
      </c>
    </row>
    <row r="85" spans="1:9" x14ac:dyDescent="0.25">
      <c r="A85" s="20">
        <v>5</v>
      </c>
      <c r="B85" t="s">
        <v>2339</v>
      </c>
      <c r="C85" s="21">
        <v>540</v>
      </c>
      <c r="D85" t="s">
        <v>2360</v>
      </c>
      <c r="E85">
        <v>34</v>
      </c>
      <c r="F85" t="s">
        <v>2315</v>
      </c>
      <c r="G85" s="21">
        <v>3449</v>
      </c>
      <c r="H85" t="s">
        <v>2360</v>
      </c>
      <c r="I85" t="str">
        <f t="shared" si="1"/>
        <v/>
      </c>
    </row>
    <row r="86" spans="1:9" x14ac:dyDescent="0.25">
      <c r="A86" s="20">
        <v>5</v>
      </c>
      <c r="B86" t="s">
        <v>2339</v>
      </c>
      <c r="C86" s="21">
        <v>541</v>
      </c>
      <c r="D86" t="s">
        <v>2361</v>
      </c>
      <c r="E86">
        <v>34</v>
      </c>
      <c r="F86" t="s">
        <v>2315</v>
      </c>
      <c r="G86" s="21">
        <v>3450</v>
      </c>
      <c r="H86" t="s">
        <v>2361</v>
      </c>
      <c r="I86" t="str">
        <f t="shared" si="1"/>
        <v/>
      </c>
    </row>
    <row r="87" spans="1:9" x14ac:dyDescent="0.25">
      <c r="A87" s="20">
        <v>5</v>
      </c>
      <c r="B87" t="s">
        <v>2339</v>
      </c>
      <c r="C87" s="21">
        <v>542</v>
      </c>
      <c r="D87" t="s">
        <v>2362</v>
      </c>
      <c r="E87">
        <v>34</v>
      </c>
      <c r="F87" t="s">
        <v>2315</v>
      </c>
      <c r="G87" s="21">
        <v>3451</v>
      </c>
      <c r="H87" t="s">
        <v>2362</v>
      </c>
      <c r="I87" t="str">
        <f t="shared" si="1"/>
        <v/>
      </c>
    </row>
    <row r="88" spans="1:9" x14ac:dyDescent="0.25">
      <c r="A88" s="20">
        <v>5</v>
      </c>
      <c r="B88" t="s">
        <v>2339</v>
      </c>
      <c r="C88" s="21">
        <v>543</v>
      </c>
      <c r="D88" t="s">
        <v>2363</v>
      </c>
      <c r="E88">
        <v>34</v>
      </c>
      <c r="F88" t="s">
        <v>2315</v>
      </c>
      <c r="G88" s="21">
        <v>3452</v>
      </c>
      <c r="H88" t="s">
        <v>2363</v>
      </c>
      <c r="I88" t="str">
        <f t="shared" si="1"/>
        <v/>
      </c>
    </row>
    <row r="89" spans="1:9" x14ac:dyDescent="0.25">
      <c r="A89" s="20">
        <v>5</v>
      </c>
      <c r="B89" t="s">
        <v>2339</v>
      </c>
      <c r="C89" s="21">
        <v>544</v>
      </c>
      <c r="D89" t="s">
        <v>2364</v>
      </c>
      <c r="E89">
        <v>34</v>
      </c>
      <c r="F89" t="s">
        <v>2315</v>
      </c>
      <c r="G89" s="21">
        <v>3453</v>
      </c>
      <c r="H89" t="s">
        <v>2364</v>
      </c>
      <c r="I89" t="str">
        <f t="shared" si="1"/>
        <v/>
      </c>
    </row>
    <row r="90" spans="1:9" x14ac:dyDescent="0.25">
      <c r="A90" s="20">
        <v>5</v>
      </c>
      <c r="B90" t="s">
        <v>2339</v>
      </c>
      <c r="C90" s="21">
        <v>545</v>
      </c>
      <c r="D90" t="s">
        <v>2365</v>
      </c>
      <c r="E90">
        <v>34</v>
      </c>
      <c r="F90" t="s">
        <v>2315</v>
      </c>
      <c r="G90" s="21">
        <v>3454</v>
      </c>
      <c r="H90" t="s">
        <v>2365</v>
      </c>
      <c r="I90" t="str">
        <f t="shared" si="1"/>
        <v/>
      </c>
    </row>
    <row r="91" spans="1:9" x14ac:dyDescent="0.25">
      <c r="A91" s="20">
        <v>6</v>
      </c>
      <c r="B91" t="s">
        <v>2366</v>
      </c>
      <c r="C91" s="21">
        <v>602</v>
      </c>
      <c r="D91" t="s">
        <v>2367</v>
      </c>
      <c r="E91">
        <v>30</v>
      </c>
      <c r="F91" t="s">
        <v>2266</v>
      </c>
      <c r="G91" s="21">
        <v>3005</v>
      </c>
      <c r="H91" t="s">
        <v>2367</v>
      </c>
      <c r="I91" t="str">
        <f t="shared" si="1"/>
        <v/>
      </c>
    </row>
    <row r="92" spans="1:9" x14ac:dyDescent="0.25">
      <c r="A92" s="20">
        <v>6</v>
      </c>
      <c r="B92" t="s">
        <v>2366</v>
      </c>
      <c r="C92" s="21">
        <v>604</v>
      </c>
      <c r="D92" t="s">
        <v>2368</v>
      </c>
      <c r="E92">
        <v>30</v>
      </c>
      <c r="F92" t="s">
        <v>2266</v>
      </c>
      <c r="G92" s="21">
        <v>3006</v>
      </c>
      <c r="H92" t="s">
        <v>2368</v>
      </c>
      <c r="I92" t="str">
        <f t="shared" si="1"/>
        <v/>
      </c>
    </row>
    <row r="93" spans="1:9" x14ac:dyDescent="0.25">
      <c r="A93" s="20">
        <v>6</v>
      </c>
      <c r="B93" t="s">
        <v>2366</v>
      </c>
      <c r="C93" s="21">
        <v>605</v>
      </c>
      <c r="D93" t="s">
        <v>2369</v>
      </c>
      <c r="E93">
        <v>30</v>
      </c>
      <c r="F93" t="s">
        <v>2266</v>
      </c>
      <c r="G93" s="21">
        <v>3007</v>
      </c>
      <c r="H93" t="s">
        <v>2369</v>
      </c>
      <c r="I93" t="str">
        <f t="shared" si="1"/>
        <v/>
      </c>
    </row>
    <row r="94" spans="1:9" x14ac:dyDescent="0.25">
      <c r="A94" s="20">
        <v>6</v>
      </c>
      <c r="B94" t="s">
        <v>2366</v>
      </c>
      <c r="C94" s="21">
        <v>612</v>
      </c>
      <c r="D94" t="s">
        <v>2370</v>
      </c>
      <c r="E94">
        <v>30</v>
      </c>
      <c r="F94" t="s">
        <v>2266</v>
      </c>
      <c r="G94" s="21">
        <v>3038</v>
      </c>
      <c r="H94" t="s">
        <v>2370</v>
      </c>
      <c r="I94" t="str">
        <f t="shared" si="1"/>
        <v/>
      </c>
    </row>
    <row r="95" spans="1:9" x14ac:dyDescent="0.25">
      <c r="A95" s="20">
        <v>6</v>
      </c>
      <c r="B95" t="s">
        <v>2366</v>
      </c>
      <c r="C95" s="21">
        <v>615</v>
      </c>
      <c r="D95" t="s">
        <v>2371</v>
      </c>
      <c r="E95">
        <v>30</v>
      </c>
      <c r="F95" t="s">
        <v>2266</v>
      </c>
      <c r="G95" s="21">
        <v>3039</v>
      </c>
      <c r="H95" t="s">
        <v>2371</v>
      </c>
      <c r="I95" t="str">
        <f t="shared" si="1"/>
        <v/>
      </c>
    </row>
    <row r="96" spans="1:9" x14ac:dyDescent="0.25">
      <c r="A96" s="20">
        <v>6</v>
      </c>
      <c r="B96" t="s">
        <v>2366</v>
      </c>
      <c r="C96" s="21">
        <v>616</v>
      </c>
      <c r="D96" t="s">
        <v>2372</v>
      </c>
      <c r="E96">
        <v>30</v>
      </c>
      <c r="F96" t="s">
        <v>2266</v>
      </c>
      <c r="G96" s="21">
        <v>3040</v>
      </c>
      <c r="H96" t="s">
        <v>2373</v>
      </c>
      <c r="I96" t="str">
        <f t="shared" si="1"/>
        <v>NESBYEN</v>
      </c>
    </row>
    <row r="97" spans="1:9" x14ac:dyDescent="0.25">
      <c r="A97" s="20">
        <v>6</v>
      </c>
      <c r="B97" t="s">
        <v>2366</v>
      </c>
      <c r="C97" s="21">
        <v>617</v>
      </c>
      <c r="D97" t="s">
        <v>2374</v>
      </c>
      <c r="E97">
        <v>30</v>
      </c>
      <c r="F97" t="s">
        <v>2266</v>
      </c>
      <c r="G97" s="21">
        <v>3041</v>
      </c>
      <c r="H97" t="s">
        <v>2374</v>
      </c>
      <c r="I97" t="str">
        <f t="shared" si="1"/>
        <v/>
      </c>
    </row>
    <row r="98" spans="1:9" x14ac:dyDescent="0.25">
      <c r="A98" s="20">
        <v>6</v>
      </c>
      <c r="B98" t="s">
        <v>2366</v>
      </c>
      <c r="C98" s="21">
        <v>618</v>
      </c>
      <c r="D98" t="s">
        <v>2375</v>
      </c>
      <c r="E98">
        <v>30</v>
      </c>
      <c r="F98" t="s">
        <v>2266</v>
      </c>
      <c r="G98" s="21">
        <v>3042</v>
      </c>
      <c r="H98" t="s">
        <v>2375</v>
      </c>
      <c r="I98" t="str">
        <f t="shared" si="1"/>
        <v/>
      </c>
    </row>
    <row r="99" spans="1:9" x14ac:dyDescent="0.25">
      <c r="A99" s="20">
        <v>6</v>
      </c>
      <c r="B99" t="s">
        <v>2366</v>
      </c>
      <c r="C99" s="21">
        <v>619</v>
      </c>
      <c r="D99" t="s">
        <v>2376</v>
      </c>
      <c r="E99">
        <v>30</v>
      </c>
      <c r="F99" t="s">
        <v>2266</v>
      </c>
      <c r="G99" s="21">
        <v>3043</v>
      </c>
      <c r="H99" t="s">
        <v>2376</v>
      </c>
      <c r="I99" t="str">
        <f t="shared" si="1"/>
        <v/>
      </c>
    </row>
    <row r="100" spans="1:9" x14ac:dyDescent="0.25">
      <c r="A100" s="20">
        <v>6</v>
      </c>
      <c r="B100" t="s">
        <v>2366</v>
      </c>
      <c r="C100" s="21">
        <v>620</v>
      </c>
      <c r="D100" t="s">
        <v>2377</v>
      </c>
      <c r="E100">
        <v>30</v>
      </c>
      <c r="F100" t="s">
        <v>2266</v>
      </c>
      <c r="G100" s="21">
        <v>3044</v>
      </c>
      <c r="H100" t="s">
        <v>2377</v>
      </c>
      <c r="I100" t="str">
        <f t="shared" si="1"/>
        <v/>
      </c>
    </row>
    <row r="101" spans="1:9" x14ac:dyDescent="0.25">
      <c r="A101" s="20">
        <v>6</v>
      </c>
      <c r="B101" t="s">
        <v>2366</v>
      </c>
      <c r="C101" s="21">
        <v>621</v>
      </c>
      <c r="D101" t="s">
        <v>2378</v>
      </c>
      <c r="E101">
        <v>30</v>
      </c>
      <c r="F101" t="s">
        <v>2266</v>
      </c>
      <c r="G101" s="21">
        <v>3045</v>
      </c>
      <c r="H101" t="s">
        <v>2378</v>
      </c>
      <c r="I101" t="str">
        <f t="shared" si="1"/>
        <v/>
      </c>
    </row>
    <row r="102" spans="1:9" x14ac:dyDescent="0.25">
      <c r="A102" s="20">
        <v>6</v>
      </c>
      <c r="B102" t="s">
        <v>2366</v>
      </c>
      <c r="C102" s="21">
        <v>622</v>
      </c>
      <c r="D102" t="s">
        <v>2379</v>
      </c>
      <c r="E102">
        <v>30</v>
      </c>
      <c r="F102" t="s">
        <v>2266</v>
      </c>
      <c r="G102" s="21">
        <v>3046</v>
      </c>
      <c r="H102" t="s">
        <v>2379</v>
      </c>
      <c r="I102" t="str">
        <f t="shared" si="1"/>
        <v/>
      </c>
    </row>
    <row r="103" spans="1:9" x14ac:dyDescent="0.25">
      <c r="A103" s="20">
        <v>6</v>
      </c>
      <c r="B103" t="s">
        <v>2366</v>
      </c>
      <c r="C103" s="21">
        <v>623</v>
      </c>
      <c r="D103" t="s">
        <v>2380</v>
      </c>
      <c r="E103">
        <v>30</v>
      </c>
      <c r="F103" t="s">
        <v>2266</v>
      </c>
      <c r="G103" s="21">
        <v>3047</v>
      </c>
      <c r="H103" t="s">
        <v>2380</v>
      </c>
      <c r="I103" t="str">
        <f t="shared" si="1"/>
        <v/>
      </c>
    </row>
    <row r="104" spans="1:9" x14ac:dyDescent="0.25">
      <c r="A104" s="20">
        <v>6</v>
      </c>
      <c r="B104" t="s">
        <v>2366</v>
      </c>
      <c r="C104" s="21">
        <v>624</v>
      </c>
      <c r="D104" t="s">
        <v>2381</v>
      </c>
      <c r="E104">
        <v>30</v>
      </c>
      <c r="F104" t="s">
        <v>2266</v>
      </c>
      <c r="G104" s="21">
        <v>3048</v>
      </c>
      <c r="H104" t="s">
        <v>2381</v>
      </c>
      <c r="I104" t="str">
        <f t="shared" si="1"/>
        <v/>
      </c>
    </row>
    <row r="105" spans="1:9" x14ac:dyDescent="0.25">
      <c r="A105" s="20">
        <v>6</v>
      </c>
      <c r="B105" t="s">
        <v>2366</v>
      </c>
      <c r="C105" s="21">
        <v>625</v>
      </c>
      <c r="D105" t="s">
        <v>2382</v>
      </c>
      <c r="E105">
        <v>30</v>
      </c>
      <c r="F105" t="s">
        <v>2266</v>
      </c>
      <c r="G105" s="21">
        <v>3005</v>
      </c>
      <c r="H105" t="s">
        <v>2367</v>
      </c>
      <c r="I105" t="str">
        <f t="shared" si="1"/>
        <v>DRAMMEN</v>
      </c>
    </row>
    <row r="106" spans="1:9" x14ac:dyDescent="0.25">
      <c r="A106" s="20">
        <v>6</v>
      </c>
      <c r="B106" t="s">
        <v>2366</v>
      </c>
      <c r="C106" s="21">
        <v>626</v>
      </c>
      <c r="D106" t="s">
        <v>2383</v>
      </c>
      <c r="E106">
        <v>30</v>
      </c>
      <c r="F106" t="s">
        <v>2266</v>
      </c>
      <c r="G106" s="21">
        <v>3049</v>
      </c>
      <c r="H106" t="s">
        <v>2383</v>
      </c>
      <c r="I106" t="str">
        <f t="shared" si="1"/>
        <v/>
      </c>
    </row>
    <row r="107" spans="1:9" x14ac:dyDescent="0.25">
      <c r="A107" s="20">
        <v>6</v>
      </c>
      <c r="B107" t="s">
        <v>2366</v>
      </c>
      <c r="C107" s="21">
        <v>627</v>
      </c>
      <c r="D107" t="s">
        <v>2384</v>
      </c>
      <c r="E107">
        <v>30</v>
      </c>
      <c r="F107" t="s">
        <v>2266</v>
      </c>
      <c r="G107" s="21">
        <v>3025</v>
      </c>
      <c r="H107" t="s">
        <v>2296</v>
      </c>
      <c r="I107" t="str">
        <f t="shared" si="1"/>
        <v>ASKER</v>
      </c>
    </row>
    <row r="108" spans="1:9" x14ac:dyDescent="0.25">
      <c r="A108" s="20">
        <v>6</v>
      </c>
      <c r="B108" t="s">
        <v>2366</v>
      </c>
      <c r="C108" s="21">
        <v>628</v>
      </c>
      <c r="D108" t="s">
        <v>2385</v>
      </c>
      <c r="E108">
        <v>30</v>
      </c>
      <c r="F108" t="s">
        <v>2266</v>
      </c>
      <c r="G108" s="21">
        <v>3025</v>
      </c>
      <c r="H108" t="s">
        <v>2296</v>
      </c>
      <c r="I108" t="str">
        <f t="shared" si="1"/>
        <v>ASKER</v>
      </c>
    </row>
    <row r="109" spans="1:9" x14ac:dyDescent="0.25">
      <c r="A109" s="20">
        <v>6</v>
      </c>
      <c r="B109" t="s">
        <v>2366</v>
      </c>
      <c r="C109" s="21">
        <v>631</v>
      </c>
      <c r="D109" t="s">
        <v>2386</v>
      </c>
      <c r="E109">
        <v>30</v>
      </c>
      <c r="F109" t="s">
        <v>2266</v>
      </c>
      <c r="G109" s="21">
        <v>3050</v>
      </c>
      <c r="H109" t="s">
        <v>2386</v>
      </c>
      <c r="I109" t="str">
        <f t="shared" si="1"/>
        <v/>
      </c>
    </row>
    <row r="110" spans="1:9" x14ac:dyDescent="0.25">
      <c r="A110" s="20">
        <v>6</v>
      </c>
      <c r="B110" t="s">
        <v>2366</v>
      </c>
      <c r="C110" s="21">
        <v>632</v>
      </c>
      <c r="D110" t="s">
        <v>2387</v>
      </c>
      <c r="E110">
        <v>30</v>
      </c>
      <c r="F110" t="s">
        <v>2266</v>
      </c>
      <c r="G110" s="21">
        <v>3051</v>
      </c>
      <c r="H110" t="s">
        <v>2387</v>
      </c>
      <c r="I110" t="str">
        <f t="shared" si="1"/>
        <v/>
      </c>
    </row>
    <row r="111" spans="1:9" x14ac:dyDescent="0.25">
      <c r="A111" s="20">
        <v>6</v>
      </c>
      <c r="B111" t="s">
        <v>2366</v>
      </c>
      <c r="C111" s="21">
        <v>633</v>
      </c>
      <c r="D111" t="s">
        <v>2388</v>
      </c>
      <c r="E111">
        <v>30</v>
      </c>
      <c r="F111" t="s">
        <v>2266</v>
      </c>
      <c r="G111" s="21">
        <v>3052</v>
      </c>
      <c r="H111" t="s">
        <v>2388</v>
      </c>
      <c r="I111" t="str">
        <f t="shared" si="1"/>
        <v/>
      </c>
    </row>
    <row r="112" spans="1:9" x14ac:dyDescent="0.25">
      <c r="A112" s="20">
        <v>7</v>
      </c>
      <c r="B112" t="s">
        <v>2389</v>
      </c>
      <c r="C112" s="21">
        <v>701</v>
      </c>
      <c r="D112" t="s">
        <v>2390</v>
      </c>
      <c r="E112">
        <v>38</v>
      </c>
      <c r="F112" t="s">
        <v>2391</v>
      </c>
      <c r="G112" s="21">
        <v>3801</v>
      </c>
      <c r="H112" t="s">
        <v>2390</v>
      </c>
      <c r="I112" t="str">
        <f t="shared" si="1"/>
        <v/>
      </c>
    </row>
    <row r="113" spans="1:9" x14ac:dyDescent="0.25">
      <c r="A113" s="20">
        <v>7</v>
      </c>
      <c r="B113" t="s">
        <v>2389</v>
      </c>
      <c r="C113" s="21">
        <v>704</v>
      </c>
      <c r="D113" t="s">
        <v>2392</v>
      </c>
      <c r="E113">
        <v>38</v>
      </c>
      <c r="F113" t="s">
        <v>2391</v>
      </c>
      <c r="G113" s="21">
        <v>3803</v>
      </c>
      <c r="H113" t="s">
        <v>2392</v>
      </c>
      <c r="I113" t="str">
        <f t="shared" si="1"/>
        <v/>
      </c>
    </row>
    <row r="114" spans="1:9" x14ac:dyDescent="0.25">
      <c r="A114" s="20">
        <v>7</v>
      </c>
      <c r="B114" t="s">
        <v>2389</v>
      </c>
      <c r="C114" s="21">
        <v>710</v>
      </c>
      <c r="D114" t="s">
        <v>2393</v>
      </c>
      <c r="E114">
        <v>38</v>
      </c>
      <c r="F114" t="s">
        <v>2391</v>
      </c>
      <c r="G114" s="21">
        <v>3804</v>
      </c>
      <c r="H114" t="s">
        <v>2393</v>
      </c>
      <c r="I114" t="str">
        <f t="shared" si="1"/>
        <v/>
      </c>
    </row>
    <row r="115" spans="1:9" x14ac:dyDescent="0.25">
      <c r="A115" s="20">
        <v>7</v>
      </c>
      <c r="B115" t="s">
        <v>2389</v>
      </c>
      <c r="C115" s="21">
        <v>711</v>
      </c>
      <c r="D115" t="s">
        <v>2394</v>
      </c>
      <c r="E115">
        <v>30</v>
      </c>
      <c r="F115" t="s">
        <v>2266</v>
      </c>
      <c r="G115" s="21">
        <v>3005</v>
      </c>
      <c r="H115" t="s">
        <v>2367</v>
      </c>
      <c r="I115" t="str">
        <f t="shared" si="1"/>
        <v>DRAMMEN</v>
      </c>
    </row>
    <row r="116" spans="1:9" x14ac:dyDescent="0.25">
      <c r="A116" s="20">
        <v>7</v>
      </c>
      <c r="B116" t="s">
        <v>2389</v>
      </c>
      <c r="C116" s="21">
        <v>712</v>
      </c>
      <c r="D116" t="s">
        <v>2395</v>
      </c>
      <c r="E116">
        <v>38</v>
      </c>
      <c r="F116" t="s">
        <v>2391</v>
      </c>
      <c r="G116" s="21">
        <v>3805</v>
      </c>
      <c r="H116" t="s">
        <v>2395</v>
      </c>
      <c r="I116" t="str">
        <f t="shared" si="1"/>
        <v/>
      </c>
    </row>
    <row r="117" spans="1:9" x14ac:dyDescent="0.25">
      <c r="A117" s="20">
        <v>7</v>
      </c>
      <c r="B117" t="s">
        <v>2389</v>
      </c>
      <c r="C117" s="21">
        <v>713</v>
      </c>
      <c r="D117" t="s">
        <v>2396</v>
      </c>
      <c r="E117">
        <v>38</v>
      </c>
      <c r="F117" t="s">
        <v>2391</v>
      </c>
      <c r="G117" s="21">
        <v>3802</v>
      </c>
      <c r="H117" t="s">
        <v>2397</v>
      </c>
      <c r="I117" t="str">
        <f t="shared" si="1"/>
        <v>HOLMESTRAND</v>
      </c>
    </row>
    <row r="118" spans="1:9" x14ac:dyDescent="0.25">
      <c r="A118" s="20">
        <v>7</v>
      </c>
      <c r="B118" t="s">
        <v>2389</v>
      </c>
      <c r="C118" s="21">
        <v>715</v>
      </c>
      <c r="D118" t="s">
        <v>2397</v>
      </c>
      <c r="E118">
        <v>38</v>
      </c>
      <c r="F118" t="s">
        <v>2391</v>
      </c>
      <c r="G118" s="21">
        <v>3802</v>
      </c>
      <c r="H118" t="s">
        <v>2397</v>
      </c>
      <c r="I118" t="str">
        <f t="shared" si="1"/>
        <v/>
      </c>
    </row>
    <row r="119" spans="1:9" x14ac:dyDescent="0.25">
      <c r="A119" s="20">
        <v>7</v>
      </c>
      <c r="B119" t="s">
        <v>2389</v>
      </c>
      <c r="C119" s="21">
        <v>716</v>
      </c>
      <c r="D119" t="s">
        <v>2398</v>
      </c>
      <c r="E119">
        <v>38</v>
      </c>
      <c r="F119" t="s">
        <v>2391</v>
      </c>
      <c r="G119" s="21">
        <v>3803</v>
      </c>
      <c r="H119" t="s">
        <v>2392</v>
      </c>
      <c r="I119" t="str">
        <f t="shared" si="1"/>
        <v>TØNSBERG</v>
      </c>
    </row>
    <row r="120" spans="1:9" x14ac:dyDescent="0.25">
      <c r="A120" s="20">
        <v>7</v>
      </c>
      <c r="B120" t="s">
        <v>2389</v>
      </c>
      <c r="C120" s="21">
        <v>729</v>
      </c>
      <c r="D120" t="s">
        <v>2399</v>
      </c>
      <c r="E120">
        <v>38</v>
      </c>
      <c r="F120" t="s">
        <v>2391</v>
      </c>
      <c r="G120" s="21">
        <v>3811</v>
      </c>
      <c r="H120" t="s">
        <v>2399</v>
      </c>
      <c r="I120" t="str">
        <f t="shared" si="1"/>
        <v/>
      </c>
    </row>
    <row r="121" spans="1:9" x14ac:dyDescent="0.25">
      <c r="A121" s="20">
        <v>8</v>
      </c>
      <c r="B121" t="s">
        <v>2400</v>
      </c>
      <c r="C121" s="21">
        <v>805</v>
      </c>
      <c r="D121" t="s">
        <v>2401</v>
      </c>
      <c r="E121">
        <v>38</v>
      </c>
      <c r="F121" t="s">
        <v>2391</v>
      </c>
      <c r="G121" s="21">
        <v>3806</v>
      </c>
      <c r="H121" t="s">
        <v>2401</v>
      </c>
      <c r="I121" t="str">
        <f t="shared" si="1"/>
        <v/>
      </c>
    </row>
    <row r="122" spans="1:9" x14ac:dyDescent="0.25">
      <c r="A122" s="20">
        <v>8</v>
      </c>
      <c r="B122" t="s">
        <v>2400</v>
      </c>
      <c r="C122" s="21">
        <v>806</v>
      </c>
      <c r="D122" t="s">
        <v>2402</v>
      </c>
      <c r="E122">
        <v>38</v>
      </c>
      <c r="F122" t="s">
        <v>2391</v>
      </c>
      <c r="G122" s="21">
        <v>3807</v>
      </c>
      <c r="H122" t="s">
        <v>2402</v>
      </c>
      <c r="I122" t="str">
        <f t="shared" si="1"/>
        <v/>
      </c>
    </row>
    <row r="123" spans="1:9" x14ac:dyDescent="0.25">
      <c r="A123" s="20">
        <v>8</v>
      </c>
      <c r="B123" t="s">
        <v>2400</v>
      </c>
      <c r="C123" s="21">
        <v>807</v>
      </c>
      <c r="D123" t="s">
        <v>2403</v>
      </c>
      <c r="E123">
        <v>38</v>
      </c>
      <c r="F123" t="s">
        <v>2391</v>
      </c>
      <c r="G123" s="21">
        <v>3808</v>
      </c>
      <c r="H123" t="s">
        <v>2403</v>
      </c>
      <c r="I123" t="str">
        <f t="shared" si="1"/>
        <v/>
      </c>
    </row>
    <row r="124" spans="1:9" x14ac:dyDescent="0.25">
      <c r="A124" s="20">
        <v>8</v>
      </c>
      <c r="B124" t="s">
        <v>2400</v>
      </c>
      <c r="C124" s="21">
        <v>811</v>
      </c>
      <c r="D124" t="s">
        <v>2404</v>
      </c>
      <c r="E124">
        <v>38</v>
      </c>
      <c r="F124" t="s">
        <v>2391</v>
      </c>
      <c r="G124" s="21">
        <v>3812</v>
      </c>
      <c r="H124" t="s">
        <v>2404</v>
      </c>
      <c r="I124" t="str">
        <f t="shared" si="1"/>
        <v/>
      </c>
    </row>
    <row r="125" spans="1:9" x14ac:dyDescent="0.25">
      <c r="A125" s="20">
        <v>8</v>
      </c>
      <c r="B125" t="s">
        <v>2400</v>
      </c>
      <c r="C125" s="21">
        <v>814</v>
      </c>
      <c r="D125" t="s">
        <v>2405</v>
      </c>
      <c r="E125">
        <v>38</v>
      </c>
      <c r="F125" t="s">
        <v>2391</v>
      </c>
      <c r="G125" s="21">
        <v>3813</v>
      </c>
      <c r="H125" t="s">
        <v>2405</v>
      </c>
      <c r="I125" t="str">
        <f t="shared" si="1"/>
        <v/>
      </c>
    </row>
    <row r="126" spans="1:9" x14ac:dyDescent="0.25">
      <c r="A126" s="20">
        <v>8</v>
      </c>
      <c r="B126" t="s">
        <v>2400</v>
      </c>
      <c r="C126" s="21">
        <v>815</v>
      </c>
      <c r="D126" t="s">
        <v>2406</v>
      </c>
      <c r="E126">
        <v>38</v>
      </c>
      <c r="F126" t="s">
        <v>2391</v>
      </c>
      <c r="G126" s="21">
        <v>3814</v>
      </c>
      <c r="H126" t="s">
        <v>2406</v>
      </c>
      <c r="I126" t="str">
        <f t="shared" si="1"/>
        <v/>
      </c>
    </row>
    <row r="127" spans="1:9" x14ac:dyDescent="0.25">
      <c r="A127" s="20">
        <v>8</v>
      </c>
      <c r="B127" t="s">
        <v>2400</v>
      </c>
      <c r="C127" s="21">
        <v>817</v>
      </c>
      <c r="D127" t="s">
        <v>2407</v>
      </c>
      <c r="E127">
        <v>38</v>
      </c>
      <c r="F127" t="s">
        <v>2391</v>
      </c>
      <c r="G127" s="21">
        <v>3815</v>
      </c>
      <c r="H127" t="s">
        <v>2407</v>
      </c>
      <c r="I127" t="str">
        <f t="shared" si="1"/>
        <v/>
      </c>
    </row>
    <row r="128" spans="1:9" x14ac:dyDescent="0.25">
      <c r="A128" s="20">
        <v>8</v>
      </c>
      <c r="B128" t="s">
        <v>2400</v>
      </c>
      <c r="C128" s="21">
        <v>819</v>
      </c>
      <c r="D128" t="s">
        <v>2408</v>
      </c>
      <c r="E128">
        <v>38</v>
      </c>
      <c r="F128" t="s">
        <v>2391</v>
      </c>
      <c r="G128" s="21">
        <v>3816</v>
      </c>
      <c r="H128" t="s">
        <v>2408</v>
      </c>
      <c r="I128" t="str">
        <f t="shared" si="1"/>
        <v/>
      </c>
    </row>
    <row r="129" spans="1:9" x14ac:dyDescent="0.25">
      <c r="A129" s="20">
        <v>8</v>
      </c>
      <c r="B129" t="s">
        <v>2400</v>
      </c>
      <c r="C129" s="21">
        <v>821</v>
      </c>
      <c r="D129" t="s">
        <v>2409</v>
      </c>
      <c r="E129">
        <v>38</v>
      </c>
      <c r="F129" t="s">
        <v>2391</v>
      </c>
      <c r="G129" s="21">
        <v>3817</v>
      </c>
      <c r="H129" t="s">
        <v>2410</v>
      </c>
      <c r="I129" t="str">
        <f t="shared" si="1"/>
        <v>MIDT-TELEMARK</v>
      </c>
    </row>
    <row r="130" spans="1:9" x14ac:dyDescent="0.25">
      <c r="A130" s="20">
        <v>8</v>
      </c>
      <c r="B130" t="s">
        <v>2400</v>
      </c>
      <c r="C130" s="21">
        <v>822</v>
      </c>
      <c r="D130" t="s">
        <v>2411</v>
      </c>
      <c r="E130">
        <v>38</v>
      </c>
      <c r="F130" t="s">
        <v>2391</v>
      </c>
      <c r="G130" s="21">
        <v>3817</v>
      </c>
      <c r="H130" t="s">
        <v>2410</v>
      </c>
      <c r="I130" t="str">
        <f t="shared" si="1"/>
        <v>MIDT-TELEMARK</v>
      </c>
    </row>
    <row r="131" spans="1:9" x14ac:dyDescent="0.25">
      <c r="A131" s="20">
        <v>8</v>
      </c>
      <c r="B131" t="s">
        <v>2400</v>
      </c>
      <c r="C131" s="21">
        <v>826</v>
      </c>
      <c r="D131" t="s">
        <v>2412</v>
      </c>
      <c r="E131">
        <v>38</v>
      </c>
      <c r="F131" t="s">
        <v>2391</v>
      </c>
      <c r="G131" s="21">
        <v>3818</v>
      </c>
      <c r="H131" t="s">
        <v>2412</v>
      </c>
      <c r="I131" t="str">
        <f t="shared" ref="I131:I194" si="2">IF(D131=H131,"",H131)</f>
        <v/>
      </c>
    </row>
    <row r="132" spans="1:9" x14ac:dyDescent="0.25">
      <c r="A132" s="20">
        <v>8</v>
      </c>
      <c r="B132" t="s">
        <v>2400</v>
      </c>
      <c r="C132" s="21">
        <v>827</v>
      </c>
      <c r="D132" t="s">
        <v>2413</v>
      </c>
      <c r="E132">
        <v>38</v>
      </c>
      <c r="F132" t="s">
        <v>2391</v>
      </c>
      <c r="G132" s="21">
        <v>3819</v>
      </c>
      <c r="H132" t="s">
        <v>2413</v>
      </c>
      <c r="I132" t="str">
        <f t="shared" si="2"/>
        <v/>
      </c>
    </row>
    <row r="133" spans="1:9" x14ac:dyDescent="0.25">
      <c r="A133" s="20">
        <v>8</v>
      </c>
      <c r="B133" t="s">
        <v>2400</v>
      </c>
      <c r="C133" s="21">
        <v>828</v>
      </c>
      <c r="D133" t="s">
        <v>2414</v>
      </c>
      <c r="E133">
        <v>38</v>
      </c>
      <c r="F133" t="s">
        <v>2391</v>
      </c>
      <c r="G133" s="21">
        <v>3820</v>
      </c>
      <c r="H133" t="s">
        <v>2414</v>
      </c>
      <c r="I133" t="str">
        <f t="shared" si="2"/>
        <v/>
      </c>
    </row>
    <row r="134" spans="1:9" x14ac:dyDescent="0.25">
      <c r="A134" s="20">
        <v>8</v>
      </c>
      <c r="B134" t="s">
        <v>2400</v>
      </c>
      <c r="C134" s="21">
        <v>829</v>
      </c>
      <c r="D134" t="s">
        <v>2415</v>
      </c>
      <c r="E134">
        <v>38</v>
      </c>
      <c r="F134" t="s">
        <v>2391</v>
      </c>
      <c r="G134" s="21">
        <v>3821</v>
      </c>
      <c r="H134" t="s">
        <v>2415</v>
      </c>
      <c r="I134" t="str">
        <f t="shared" si="2"/>
        <v/>
      </c>
    </row>
    <row r="135" spans="1:9" x14ac:dyDescent="0.25">
      <c r="A135" s="20">
        <v>8</v>
      </c>
      <c r="B135" t="s">
        <v>2400</v>
      </c>
      <c r="C135" s="21">
        <v>830</v>
      </c>
      <c r="D135" t="s">
        <v>2416</v>
      </c>
      <c r="E135">
        <v>38</v>
      </c>
      <c r="F135" t="s">
        <v>2391</v>
      </c>
      <c r="G135" s="21">
        <v>3822</v>
      </c>
      <c r="H135" t="s">
        <v>2416</v>
      </c>
      <c r="I135" t="str">
        <f t="shared" si="2"/>
        <v/>
      </c>
    </row>
    <row r="136" spans="1:9" x14ac:dyDescent="0.25">
      <c r="A136" s="20">
        <v>8</v>
      </c>
      <c r="B136" t="s">
        <v>2400</v>
      </c>
      <c r="C136" s="21">
        <v>831</v>
      </c>
      <c r="D136" t="s">
        <v>2417</v>
      </c>
      <c r="E136">
        <v>38</v>
      </c>
      <c r="F136" t="s">
        <v>2391</v>
      </c>
      <c r="G136" s="21">
        <v>3823</v>
      </c>
      <c r="H136" t="s">
        <v>2417</v>
      </c>
      <c r="I136" t="str">
        <f t="shared" si="2"/>
        <v/>
      </c>
    </row>
    <row r="137" spans="1:9" x14ac:dyDescent="0.25">
      <c r="A137" s="20">
        <v>8</v>
      </c>
      <c r="B137" t="s">
        <v>2400</v>
      </c>
      <c r="C137" s="21">
        <v>833</v>
      </c>
      <c r="D137" t="s">
        <v>2418</v>
      </c>
      <c r="E137">
        <v>38</v>
      </c>
      <c r="F137" t="s">
        <v>2391</v>
      </c>
      <c r="G137" s="21">
        <v>3824</v>
      </c>
      <c r="H137" t="s">
        <v>2418</v>
      </c>
      <c r="I137" t="str">
        <f t="shared" si="2"/>
        <v/>
      </c>
    </row>
    <row r="138" spans="1:9" x14ac:dyDescent="0.25">
      <c r="A138" s="20">
        <v>8</v>
      </c>
      <c r="B138" t="s">
        <v>2400</v>
      </c>
      <c r="C138" s="21">
        <v>834</v>
      </c>
      <c r="D138" t="s">
        <v>2419</v>
      </c>
      <c r="E138">
        <v>38</v>
      </c>
      <c r="F138" t="s">
        <v>2391</v>
      </c>
      <c r="G138" s="21">
        <v>3825</v>
      </c>
      <c r="H138" t="s">
        <v>2419</v>
      </c>
      <c r="I138" t="str">
        <f t="shared" si="2"/>
        <v/>
      </c>
    </row>
    <row r="139" spans="1:9" x14ac:dyDescent="0.25">
      <c r="A139" s="20">
        <v>9</v>
      </c>
      <c r="B139" t="s">
        <v>2420</v>
      </c>
      <c r="C139" s="21">
        <v>901</v>
      </c>
      <c r="D139" t="s">
        <v>2421</v>
      </c>
      <c r="E139">
        <v>42</v>
      </c>
      <c r="F139" t="s">
        <v>2422</v>
      </c>
      <c r="G139" s="21">
        <v>4201</v>
      </c>
      <c r="H139" t="s">
        <v>2421</v>
      </c>
      <c r="I139" t="str">
        <f t="shared" si="2"/>
        <v/>
      </c>
    </row>
    <row r="140" spans="1:9" x14ac:dyDescent="0.25">
      <c r="A140" s="20">
        <v>9</v>
      </c>
      <c r="B140" t="s">
        <v>2420</v>
      </c>
      <c r="C140" s="21">
        <v>904</v>
      </c>
      <c r="D140" t="s">
        <v>2423</v>
      </c>
      <c r="E140">
        <v>42</v>
      </c>
      <c r="F140" t="s">
        <v>2422</v>
      </c>
      <c r="G140" s="21">
        <v>4202</v>
      </c>
      <c r="H140" t="s">
        <v>2423</v>
      </c>
      <c r="I140" t="str">
        <f t="shared" si="2"/>
        <v/>
      </c>
    </row>
    <row r="141" spans="1:9" x14ac:dyDescent="0.25">
      <c r="A141" s="20">
        <v>9</v>
      </c>
      <c r="B141" t="s">
        <v>2420</v>
      </c>
      <c r="C141" s="21">
        <v>906</v>
      </c>
      <c r="D141" t="s">
        <v>2424</v>
      </c>
      <c r="E141">
        <v>42</v>
      </c>
      <c r="F141" t="s">
        <v>2422</v>
      </c>
      <c r="G141" s="21">
        <v>4203</v>
      </c>
      <c r="H141" t="s">
        <v>2424</v>
      </c>
      <c r="I141" t="str">
        <f t="shared" si="2"/>
        <v/>
      </c>
    </row>
    <row r="142" spans="1:9" x14ac:dyDescent="0.25">
      <c r="A142" s="20">
        <v>9</v>
      </c>
      <c r="B142" t="s">
        <v>2420</v>
      </c>
      <c r="C142" s="21">
        <v>911</v>
      </c>
      <c r="D142" t="s">
        <v>2425</v>
      </c>
      <c r="E142">
        <v>42</v>
      </c>
      <c r="F142" t="s">
        <v>2422</v>
      </c>
      <c r="G142" s="21">
        <v>4211</v>
      </c>
      <c r="H142" t="s">
        <v>2425</v>
      </c>
      <c r="I142" t="str">
        <f t="shared" si="2"/>
        <v/>
      </c>
    </row>
    <row r="143" spans="1:9" x14ac:dyDescent="0.25">
      <c r="A143" s="20">
        <v>9</v>
      </c>
      <c r="B143" t="s">
        <v>2420</v>
      </c>
      <c r="C143" s="21">
        <v>912</v>
      </c>
      <c r="D143" t="s">
        <v>2426</v>
      </c>
      <c r="E143">
        <v>42</v>
      </c>
      <c r="F143" t="s">
        <v>2422</v>
      </c>
      <c r="G143" s="21">
        <v>4212</v>
      </c>
      <c r="H143" t="s">
        <v>2426</v>
      </c>
      <c r="I143" t="str">
        <f t="shared" si="2"/>
        <v/>
      </c>
    </row>
    <row r="144" spans="1:9" x14ac:dyDescent="0.25">
      <c r="A144" s="20">
        <v>9</v>
      </c>
      <c r="B144" t="s">
        <v>2420</v>
      </c>
      <c r="C144" s="21">
        <v>914</v>
      </c>
      <c r="D144" t="s">
        <v>2427</v>
      </c>
      <c r="E144">
        <v>42</v>
      </c>
      <c r="F144" t="s">
        <v>2422</v>
      </c>
      <c r="G144" s="21">
        <v>4213</v>
      </c>
      <c r="H144" t="s">
        <v>2427</v>
      </c>
      <c r="I144" t="str">
        <f t="shared" si="2"/>
        <v/>
      </c>
    </row>
    <row r="145" spans="1:9" x14ac:dyDescent="0.25">
      <c r="A145" s="20">
        <v>9</v>
      </c>
      <c r="B145" t="s">
        <v>2420</v>
      </c>
      <c r="C145" s="21">
        <v>919</v>
      </c>
      <c r="D145" t="s">
        <v>2428</v>
      </c>
      <c r="E145">
        <v>42</v>
      </c>
      <c r="F145" t="s">
        <v>2422</v>
      </c>
      <c r="G145" s="21">
        <v>4214</v>
      </c>
      <c r="H145" t="s">
        <v>2428</v>
      </c>
      <c r="I145" t="str">
        <f t="shared" si="2"/>
        <v/>
      </c>
    </row>
    <row r="146" spans="1:9" x14ac:dyDescent="0.25">
      <c r="A146" s="20">
        <v>9</v>
      </c>
      <c r="B146" t="s">
        <v>2420</v>
      </c>
      <c r="C146" s="21">
        <v>926</v>
      </c>
      <c r="D146" t="s">
        <v>2429</v>
      </c>
      <c r="E146">
        <v>42</v>
      </c>
      <c r="F146" t="s">
        <v>2422</v>
      </c>
      <c r="G146" s="21">
        <v>4215</v>
      </c>
      <c r="H146" t="s">
        <v>2429</v>
      </c>
      <c r="I146" t="str">
        <f t="shared" si="2"/>
        <v/>
      </c>
    </row>
    <row r="147" spans="1:9" x14ac:dyDescent="0.25">
      <c r="A147" s="20">
        <v>9</v>
      </c>
      <c r="B147" t="s">
        <v>2420</v>
      </c>
      <c r="C147" s="21">
        <v>928</v>
      </c>
      <c r="D147" t="s">
        <v>2430</v>
      </c>
      <c r="E147">
        <v>42</v>
      </c>
      <c r="F147" t="s">
        <v>2422</v>
      </c>
      <c r="G147" s="21">
        <v>4216</v>
      </c>
      <c r="H147" t="s">
        <v>2430</v>
      </c>
      <c r="I147" t="str">
        <f t="shared" si="2"/>
        <v/>
      </c>
    </row>
    <row r="148" spans="1:9" x14ac:dyDescent="0.25">
      <c r="A148" s="20">
        <v>9</v>
      </c>
      <c r="B148" t="s">
        <v>2420</v>
      </c>
      <c r="C148" s="21">
        <v>929</v>
      </c>
      <c r="D148" t="s">
        <v>2431</v>
      </c>
      <c r="E148">
        <v>42</v>
      </c>
      <c r="F148" t="s">
        <v>2422</v>
      </c>
      <c r="G148" s="21">
        <v>4217</v>
      </c>
      <c r="H148" t="s">
        <v>2431</v>
      </c>
      <c r="I148" t="str">
        <f t="shared" si="2"/>
        <v/>
      </c>
    </row>
    <row r="149" spans="1:9" x14ac:dyDescent="0.25">
      <c r="A149" s="20">
        <v>9</v>
      </c>
      <c r="B149" t="s">
        <v>2420</v>
      </c>
      <c r="C149" s="21">
        <v>935</v>
      </c>
      <c r="D149" t="s">
        <v>2432</v>
      </c>
      <c r="E149">
        <v>42</v>
      </c>
      <c r="F149" t="s">
        <v>2422</v>
      </c>
      <c r="G149" s="21">
        <v>4218</v>
      </c>
      <c r="H149" t="s">
        <v>2432</v>
      </c>
      <c r="I149" t="str">
        <f t="shared" si="2"/>
        <v/>
      </c>
    </row>
    <row r="150" spans="1:9" x14ac:dyDescent="0.25">
      <c r="A150" s="20">
        <v>9</v>
      </c>
      <c r="B150" t="s">
        <v>2420</v>
      </c>
      <c r="C150" s="21">
        <v>937</v>
      </c>
      <c r="D150" t="s">
        <v>2433</v>
      </c>
      <c r="E150">
        <v>42</v>
      </c>
      <c r="F150" t="s">
        <v>2422</v>
      </c>
      <c r="G150" s="21">
        <v>4219</v>
      </c>
      <c r="H150" t="s">
        <v>2433</v>
      </c>
      <c r="I150" t="str">
        <f t="shared" si="2"/>
        <v/>
      </c>
    </row>
    <row r="151" spans="1:9" x14ac:dyDescent="0.25">
      <c r="A151" s="20">
        <v>9</v>
      </c>
      <c r="B151" t="s">
        <v>2420</v>
      </c>
      <c r="C151" s="21">
        <v>938</v>
      </c>
      <c r="D151" t="s">
        <v>2434</v>
      </c>
      <c r="E151">
        <v>42</v>
      </c>
      <c r="F151" t="s">
        <v>2422</v>
      </c>
      <c r="G151" s="21">
        <v>4220</v>
      </c>
      <c r="H151" t="s">
        <v>2434</v>
      </c>
      <c r="I151" t="str">
        <f t="shared" si="2"/>
        <v/>
      </c>
    </row>
    <row r="152" spans="1:9" x14ac:dyDescent="0.25">
      <c r="A152" s="20">
        <v>9</v>
      </c>
      <c r="B152" t="s">
        <v>2420</v>
      </c>
      <c r="C152" s="21">
        <v>940</v>
      </c>
      <c r="D152" t="s">
        <v>2435</v>
      </c>
      <c r="E152">
        <v>42</v>
      </c>
      <c r="F152" t="s">
        <v>2422</v>
      </c>
      <c r="G152" s="21">
        <v>4221</v>
      </c>
      <c r="H152" t="s">
        <v>2435</v>
      </c>
      <c r="I152" t="str">
        <f t="shared" si="2"/>
        <v/>
      </c>
    </row>
    <row r="153" spans="1:9" x14ac:dyDescent="0.25">
      <c r="A153" s="20">
        <v>9</v>
      </c>
      <c r="B153" t="s">
        <v>2420</v>
      </c>
      <c r="C153" s="21">
        <v>941</v>
      </c>
      <c r="D153" t="s">
        <v>2436</v>
      </c>
      <c r="E153">
        <v>42</v>
      </c>
      <c r="F153" t="s">
        <v>2422</v>
      </c>
      <c r="G153" s="21">
        <v>4222</v>
      </c>
      <c r="H153" t="s">
        <v>2436</v>
      </c>
      <c r="I153" t="str">
        <f t="shared" si="2"/>
        <v/>
      </c>
    </row>
    <row r="154" spans="1:9" x14ac:dyDescent="0.25">
      <c r="A154" s="20">
        <v>10</v>
      </c>
      <c r="B154" t="s">
        <v>2437</v>
      </c>
      <c r="C154" s="21">
        <v>1001</v>
      </c>
      <c r="D154" t="s">
        <v>2438</v>
      </c>
      <c r="E154">
        <v>42</v>
      </c>
      <c r="F154" t="s">
        <v>2422</v>
      </c>
      <c r="G154" s="21">
        <v>4204</v>
      </c>
      <c r="H154" t="s">
        <v>2438</v>
      </c>
      <c r="I154" t="str">
        <f t="shared" si="2"/>
        <v/>
      </c>
    </row>
    <row r="155" spans="1:9" x14ac:dyDescent="0.25">
      <c r="A155" s="20">
        <v>10</v>
      </c>
      <c r="B155" t="s">
        <v>2437</v>
      </c>
      <c r="C155" s="21">
        <v>1002</v>
      </c>
      <c r="D155" t="s">
        <v>2439</v>
      </c>
      <c r="E155">
        <v>42</v>
      </c>
      <c r="F155" t="s">
        <v>2422</v>
      </c>
      <c r="G155" s="21">
        <v>4205</v>
      </c>
      <c r="H155" t="s">
        <v>2440</v>
      </c>
      <c r="I155" t="str">
        <f t="shared" si="2"/>
        <v>LINDESNES</v>
      </c>
    </row>
    <row r="156" spans="1:9" x14ac:dyDescent="0.25">
      <c r="A156" s="20">
        <v>10</v>
      </c>
      <c r="B156" t="s">
        <v>2437</v>
      </c>
      <c r="C156" s="21">
        <v>1003</v>
      </c>
      <c r="D156" t="s">
        <v>2441</v>
      </c>
      <c r="E156">
        <v>42</v>
      </c>
      <c r="F156" t="s">
        <v>2422</v>
      </c>
      <c r="G156" s="21">
        <v>4206</v>
      </c>
      <c r="H156" t="s">
        <v>2441</v>
      </c>
      <c r="I156" t="str">
        <f t="shared" si="2"/>
        <v/>
      </c>
    </row>
    <row r="157" spans="1:9" x14ac:dyDescent="0.25">
      <c r="A157" s="20">
        <v>10</v>
      </c>
      <c r="B157" t="s">
        <v>2437</v>
      </c>
      <c r="C157" s="21">
        <v>1004</v>
      </c>
      <c r="D157" t="s">
        <v>2442</v>
      </c>
      <c r="E157">
        <v>42</v>
      </c>
      <c r="F157" t="s">
        <v>2422</v>
      </c>
      <c r="G157" s="21">
        <v>4207</v>
      </c>
      <c r="H157" t="s">
        <v>2442</v>
      </c>
      <c r="I157" t="str">
        <f t="shared" si="2"/>
        <v/>
      </c>
    </row>
    <row r="158" spans="1:9" x14ac:dyDescent="0.25">
      <c r="A158" s="20">
        <v>10</v>
      </c>
      <c r="B158" t="s">
        <v>2437</v>
      </c>
      <c r="C158" s="21">
        <v>1014</v>
      </c>
      <c r="D158" t="s">
        <v>2443</v>
      </c>
      <c r="E158">
        <v>42</v>
      </c>
      <c r="F158" t="s">
        <v>2422</v>
      </c>
      <c r="G158" s="21">
        <v>4223</v>
      </c>
      <c r="H158" t="s">
        <v>2443</v>
      </c>
      <c r="I158" t="str">
        <f t="shared" si="2"/>
        <v/>
      </c>
    </row>
    <row r="159" spans="1:9" x14ac:dyDescent="0.25">
      <c r="A159" s="20">
        <v>10</v>
      </c>
      <c r="B159" t="s">
        <v>2437</v>
      </c>
      <c r="C159" s="21">
        <v>1017</v>
      </c>
      <c r="D159" t="s">
        <v>2444</v>
      </c>
      <c r="E159">
        <v>42</v>
      </c>
      <c r="F159" t="s">
        <v>2422</v>
      </c>
      <c r="G159" s="21">
        <v>4204</v>
      </c>
      <c r="H159" t="s">
        <v>2438</v>
      </c>
      <c r="I159" t="str">
        <f t="shared" si="2"/>
        <v>KRISTIANSAND</v>
      </c>
    </row>
    <row r="160" spans="1:9" x14ac:dyDescent="0.25">
      <c r="A160" s="20">
        <v>10</v>
      </c>
      <c r="B160" t="s">
        <v>2437</v>
      </c>
      <c r="C160" s="21">
        <v>1018</v>
      </c>
      <c r="D160" t="s">
        <v>2445</v>
      </c>
      <c r="E160">
        <v>42</v>
      </c>
      <c r="F160" t="s">
        <v>2422</v>
      </c>
      <c r="G160" s="21">
        <v>4204</v>
      </c>
      <c r="H160" t="s">
        <v>2438</v>
      </c>
      <c r="I160" t="str">
        <f t="shared" si="2"/>
        <v>KRISTIANSAND</v>
      </c>
    </row>
    <row r="161" spans="1:9" x14ac:dyDescent="0.25">
      <c r="A161" s="20">
        <v>10</v>
      </c>
      <c r="B161" t="s">
        <v>2437</v>
      </c>
      <c r="C161" s="21">
        <v>1021</v>
      </c>
      <c r="D161" t="s">
        <v>2446</v>
      </c>
      <c r="E161">
        <v>42</v>
      </c>
      <c r="F161" t="s">
        <v>2422</v>
      </c>
      <c r="G161" s="21">
        <v>4205</v>
      </c>
      <c r="H161" t="s">
        <v>2440</v>
      </c>
      <c r="I161" t="str">
        <f t="shared" si="2"/>
        <v>LINDESNES</v>
      </c>
    </row>
    <row r="162" spans="1:9" x14ac:dyDescent="0.25">
      <c r="A162" s="20">
        <v>10</v>
      </c>
      <c r="B162" t="s">
        <v>2437</v>
      </c>
      <c r="C162" s="21">
        <v>1026</v>
      </c>
      <c r="D162" t="s">
        <v>2447</v>
      </c>
      <c r="E162">
        <v>42</v>
      </c>
      <c r="F162" t="s">
        <v>2422</v>
      </c>
      <c r="G162" s="21">
        <v>4224</v>
      </c>
      <c r="H162" t="s">
        <v>2447</v>
      </c>
      <c r="I162" t="str">
        <f t="shared" si="2"/>
        <v/>
      </c>
    </row>
    <row r="163" spans="1:9" x14ac:dyDescent="0.25">
      <c r="A163" s="20">
        <v>10</v>
      </c>
      <c r="B163" t="s">
        <v>2437</v>
      </c>
      <c r="C163" s="21">
        <v>1027</v>
      </c>
      <c r="D163" t="s">
        <v>2448</v>
      </c>
      <c r="E163">
        <v>42</v>
      </c>
      <c r="F163" t="s">
        <v>2422</v>
      </c>
      <c r="G163" s="21">
        <v>4225</v>
      </c>
      <c r="H163" t="s">
        <v>2449</v>
      </c>
      <c r="I163" t="str">
        <f t="shared" si="2"/>
        <v>LYNGDAL</v>
      </c>
    </row>
    <row r="164" spans="1:9" x14ac:dyDescent="0.25">
      <c r="A164" s="20">
        <v>10</v>
      </c>
      <c r="B164" t="s">
        <v>2437</v>
      </c>
      <c r="C164" s="21">
        <v>1029</v>
      </c>
      <c r="D164" t="s">
        <v>2440</v>
      </c>
      <c r="E164">
        <v>42</v>
      </c>
      <c r="F164" t="s">
        <v>2422</v>
      </c>
      <c r="G164" s="21">
        <v>4205</v>
      </c>
      <c r="H164" t="s">
        <v>2440</v>
      </c>
      <c r="I164" t="str">
        <f t="shared" si="2"/>
        <v/>
      </c>
    </row>
    <row r="165" spans="1:9" x14ac:dyDescent="0.25">
      <c r="A165" s="20">
        <v>10</v>
      </c>
      <c r="B165" t="s">
        <v>2437</v>
      </c>
      <c r="C165" s="21">
        <v>1032</v>
      </c>
      <c r="D165" t="s">
        <v>2449</v>
      </c>
      <c r="E165">
        <v>42</v>
      </c>
      <c r="F165" t="s">
        <v>2422</v>
      </c>
      <c r="G165" s="21">
        <v>4225</v>
      </c>
      <c r="H165" t="s">
        <v>2449</v>
      </c>
      <c r="I165" t="str">
        <f t="shared" si="2"/>
        <v/>
      </c>
    </row>
    <row r="166" spans="1:9" x14ac:dyDescent="0.25">
      <c r="A166" s="20">
        <v>10</v>
      </c>
      <c r="B166" t="s">
        <v>2437</v>
      </c>
      <c r="C166" s="21">
        <v>1034</v>
      </c>
      <c r="D166" t="s">
        <v>2450</v>
      </c>
      <c r="E166">
        <v>42</v>
      </c>
      <c r="F166" t="s">
        <v>2422</v>
      </c>
      <c r="G166" s="21">
        <v>4226</v>
      </c>
      <c r="H166" t="s">
        <v>2450</v>
      </c>
      <c r="I166" t="str">
        <f t="shared" si="2"/>
        <v/>
      </c>
    </row>
    <row r="167" spans="1:9" x14ac:dyDescent="0.25">
      <c r="A167" s="20">
        <v>10</v>
      </c>
      <c r="B167" t="s">
        <v>2437</v>
      </c>
      <c r="C167" s="21">
        <v>1037</v>
      </c>
      <c r="D167" t="s">
        <v>2451</v>
      </c>
      <c r="E167">
        <v>42</v>
      </c>
      <c r="F167" t="s">
        <v>2422</v>
      </c>
      <c r="G167" s="21">
        <v>4227</v>
      </c>
      <c r="H167" t="s">
        <v>2451</v>
      </c>
      <c r="I167" t="str">
        <f t="shared" si="2"/>
        <v/>
      </c>
    </row>
    <row r="168" spans="1:9" x14ac:dyDescent="0.25">
      <c r="A168" s="20">
        <v>10</v>
      </c>
      <c r="B168" t="s">
        <v>2437</v>
      </c>
      <c r="C168" s="21">
        <v>1046</v>
      </c>
      <c r="D168" t="s">
        <v>2452</v>
      </c>
      <c r="E168">
        <v>42</v>
      </c>
      <c r="F168" t="s">
        <v>2422</v>
      </c>
      <c r="G168" s="21">
        <v>4228</v>
      </c>
      <c r="H168" t="s">
        <v>2452</v>
      </c>
      <c r="I168" t="str">
        <f t="shared" si="2"/>
        <v/>
      </c>
    </row>
    <row r="169" spans="1:9" x14ac:dyDescent="0.25">
      <c r="A169">
        <v>11</v>
      </c>
      <c r="B169" t="s">
        <v>2453</v>
      </c>
      <c r="C169">
        <v>1101</v>
      </c>
      <c r="D169" t="s">
        <v>2454</v>
      </c>
      <c r="E169">
        <v>11</v>
      </c>
      <c r="F169" t="s">
        <v>2453</v>
      </c>
      <c r="G169">
        <v>1101</v>
      </c>
      <c r="H169" t="s">
        <v>2454</v>
      </c>
      <c r="I169" t="str">
        <f t="shared" si="2"/>
        <v/>
      </c>
    </row>
    <row r="170" spans="1:9" x14ac:dyDescent="0.25">
      <c r="A170" s="20">
        <v>11</v>
      </c>
      <c r="B170" t="s">
        <v>2453</v>
      </c>
      <c r="C170" s="21">
        <v>1102</v>
      </c>
      <c r="D170" t="s">
        <v>2455</v>
      </c>
      <c r="E170">
        <v>11</v>
      </c>
      <c r="F170" t="s">
        <v>2453</v>
      </c>
      <c r="G170" s="21">
        <v>1108</v>
      </c>
      <c r="H170" t="s">
        <v>2455</v>
      </c>
      <c r="I170" t="str">
        <f t="shared" si="2"/>
        <v/>
      </c>
    </row>
    <row r="171" spans="1:9" x14ac:dyDescent="0.25">
      <c r="A171" s="20">
        <v>11</v>
      </c>
      <c r="B171" t="s">
        <v>2453</v>
      </c>
      <c r="C171" s="21">
        <v>1103</v>
      </c>
      <c r="D171" t="s">
        <v>2456</v>
      </c>
      <c r="E171">
        <v>11</v>
      </c>
      <c r="F171" t="s">
        <v>2453</v>
      </c>
      <c r="G171" s="21">
        <v>1103</v>
      </c>
      <c r="H171" t="s">
        <v>2456</v>
      </c>
      <c r="I171" t="str">
        <f t="shared" si="2"/>
        <v/>
      </c>
    </row>
    <row r="172" spans="1:9" x14ac:dyDescent="0.25">
      <c r="A172">
        <v>11</v>
      </c>
      <c r="B172" t="s">
        <v>2453</v>
      </c>
      <c r="C172">
        <v>1106</v>
      </c>
      <c r="D172" t="s">
        <v>2457</v>
      </c>
      <c r="E172">
        <v>11</v>
      </c>
      <c r="F172" t="s">
        <v>2453</v>
      </c>
      <c r="G172">
        <v>1106</v>
      </c>
      <c r="H172" t="s">
        <v>2457</v>
      </c>
      <c r="I172" t="str">
        <f t="shared" si="2"/>
        <v/>
      </c>
    </row>
    <row r="173" spans="1:9" x14ac:dyDescent="0.25">
      <c r="A173">
        <v>11</v>
      </c>
      <c r="B173" t="s">
        <v>2453</v>
      </c>
      <c r="C173">
        <v>1111</v>
      </c>
      <c r="D173" t="s">
        <v>2458</v>
      </c>
      <c r="E173">
        <v>11</v>
      </c>
      <c r="F173" t="s">
        <v>2453</v>
      </c>
      <c r="G173">
        <v>1111</v>
      </c>
      <c r="H173" t="s">
        <v>2458</v>
      </c>
      <c r="I173" t="str">
        <f t="shared" si="2"/>
        <v/>
      </c>
    </row>
    <row r="174" spans="1:9" x14ac:dyDescent="0.25">
      <c r="A174">
        <v>11</v>
      </c>
      <c r="B174" t="s">
        <v>2453</v>
      </c>
      <c r="C174">
        <v>1112</v>
      </c>
      <c r="D174" t="s">
        <v>2459</v>
      </c>
      <c r="E174">
        <v>11</v>
      </c>
      <c r="F174" t="s">
        <v>2453</v>
      </c>
      <c r="G174">
        <v>1112</v>
      </c>
      <c r="H174" t="s">
        <v>2459</v>
      </c>
      <c r="I174" t="str">
        <f t="shared" si="2"/>
        <v/>
      </c>
    </row>
    <row r="175" spans="1:9" x14ac:dyDescent="0.25">
      <c r="A175">
        <v>11</v>
      </c>
      <c r="B175" t="s">
        <v>2453</v>
      </c>
      <c r="C175">
        <v>1114</v>
      </c>
      <c r="D175" t="s">
        <v>2460</v>
      </c>
      <c r="E175">
        <v>11</v>
      </c>
      <c r="F175" t="s">
        <v>2453</v>
      </c>
      <c r="G175">
        <v>1114</v>
      </c>
      <c r="H175" t="s">
        <v>2460</v>
      </c>
      <c r="I175" t="str">
        <f t="shared" si="2"/>
        <v/>
      </c>
    </row>
    <row r="176" spans="1:9" x14ac:dyDescent="0.25">
      <c r="A176">
        <v>11</v>
      </c>
      <c r="B176" t="s">
        <v>2453</v>
      </c>
      <c r="C176">
        <v>1119</v>
      </c>
      <c r="D176" t="s">
        <v>2461</v>
      </c>
      <c r="E176">
        <v>11</v>
      </c>
      <c r="F176" t="s">
        <v>2453</v>
      </c>
      <c r="G176">
        <v>1119</v>
      </c>
      <c r="H176" t="s">
        <v>2461</v>
      </c>
      <c r="I176" t="str">
        <f t="shared" si="2"/>
        <v/>
      </c>
    </row>
    <row r="177" spans="1:9" x14ac:dyDescent="0.25">
      <c r="A177">
        <v>11</v>
      </c>
      <c r="B177" t="s">
        <v>2453</v>
      </c>
      <c r="C177">
        <v>1120</v>
      </c>
      <c r="D177" t="s">
        <v>2462</v>
      </c>
      <c r="E177">
        <v>11</v>
      </c>
      <c r="F177" t="s">
        <v>2453</v>
      </c>
      <c r="G177">
        <v>1120</v>
      </c>
      <c r="H177" t="s">
        <v>2462</v>
      </c>
      <c r="I177" t="str">
        <f t="shared" si="2"/>
        <v/>
      </c>
    </row>
    <row r="178" spans="1:9" x14ac:dyDescent="0.25">
      <c r="A178">
        <v>11</v>
      </c>
      <c r="B178" t="s">
        <v>2453</v>
      </c>
      <c r="C178">
        <v>1121</v>
      </c>
      <c r="D178" t="s">
        <v>2463</v>
      </c>
      <c r="E178">
        <v>11</v>
      </c>
      <c r="F178" t="s">
        <v>2453</v>
      </c>
      <c r="G178">
        <v>1121</v>
      </c>
      <c r="H178" t="s">
        <v>2463</v>
      </c>
      <c r="I178" t="str">
        <f t="shared" si="2"/>
        <v/>
      </c>
    </row>
    <row r="179" spans="1:9" x14ac:dyDescent="0.25">
      <c r="A179">
        <v>11</v>
      </c>
      <c r="B179" t="s">
        <v>2453</v>
      </c>
      <c r="C179">
        <v>1122</v>
      </c>
      <c r="D179" t="s">
        <v>2464</v>
      </c>
      <c r="E179">
        <v>11</v>
      </c>
      <c r="F179" t="s">
        <v>2453</v>
      </c>
      <c r="G179">
        <v>1122</v>
      </c>
      <c r="H179" t="s">
        <v>2464</v>
      </c>
      <c r="I179" t="str">
        <f t="shared" si="2"/>
        <v/>
      </c>
    </row>
    <row r="180" spans="1:9" x14ac:dyDescent="0.25">
      <c r="A180">
        <v>11</v>
      </c>
      <c r="B180" t="s">
        <v>2453</v>
      </c>
      <c r="C180">
        <v>1124</v>
      </c>
      <c r="D180" t="s">
        <v>2465</v>
      </c>
      <c r="E180">
        <v>11</v>
      </c>
      <c r="F180" t="s">
        <v>2453</v>
      </c>
      <c r="G180">
        <v>1124</v>
      </c>
      <c r="H180" t="s">
        <v>2465</v>
      </c>
      <c r="I180" t="str">
        <f t="shared" si="2"/>
        <v/>
      </c>
    </row>
    <row r="181" spans="1:9" x14ac:dyDescent="0.25">
      <c r="A181">
        <v>11</v>
      </c>
      <c r="B181" t="s">
        <v>2453</v>
      </c>
      <c r="C181">
        <v>1127</v>
      </c>
      <c r="D181" t="s">
        <v>2466</v>
      </c>
      <c r="E181">
        <v>11</v>
      </c>
      <c r="F181" t="s">
        <v>2453</v>
      </c>
      <c r="G181">
        <v>1127</v>
      </c>
      <c r="H181" t="s">
        <v>2466</v>
      </c>
      <c r="I181" t="str">
        <f t="shared" si="2"/>
        <v/>
      </c>
    </row>
    <row r="182" spans="1:9" x14ac:dyDescent="0.25">
      <c r="A182" s="20">
        <v>11</v>
      </c>
      <c r="B182" t="s">
        <v>2453</v>
      </c>
      <c r="C182" s="21">
        <v>1129</v>
      </c>
      <c r="D182" t="s">
        <v>2467</v>
      </c>
      <c r="E182">
        <v>11</v>
      </c>
      <c r="F182" t="s">
        <v>2453</v>
      </c>
      <c r="G182" s="21">
        <v>1108</v>
      </c>
      <c r="H182" t="s">
        <v>2455</v>
      </c>
      <c r="I182" t="str">
        <f t="shared" si="2"/>
        <v>SANDNES</v>
      </c>
    </row>
    <row r="183" spans="1:9" x14ac:dyDescent="0.25">
      <c r="A183">
        <v>11</v>
      </c>
      <c r="B183" t="s">
        <v>2453</v>
      </c>
      <c r="C183">
        <v>1130</v>
      </c>
      <c r="D183" t="s">
        <v>2468</v>
      </c>
      <c r="E183">
        <v>11</v>
      </c>
      <c r="F183" t="s">
        <v>2453</v>
      </c>
      <c r="G183">
        <v>1130</v>
      </c>
      <c r="H183" t="s">
        <v>2468</v>
      </c>
      <c r="I183" t="str">
        <f t="shared" si="2"/>
        <v/>
      </c>
    </row>
    <row r="184" spans="1:9" x14ac:dyDescent="0.25">
      <c r="A184">
        <v>11</v>
      </c>
      <c r="B184" t="s">
        <v>2453</v>
      </c>
      <c r="C184">
        <v>1133</v>
      </c>
      <c r="D184" t="s">
        <v>2469</v>
      </c>
      <c r="E184">
        <v>11</v>
      </c>
      <c r="F184" t="s">
        <v>2453</v>
      </c>
      <c r="G184">
        <v>1133</v>
      </c>
      <c r="H184" t="s">
        <v>2469</v>
      </c>
      <c r="I184" t="str">
        <f t="shared" si="2"/>
        <v/>
      </c>
    </row>
    <row r="185" spans="1:9" x14ac:dyDescent="0.25">
      <c r="A185">
        <v>11</v>
      </c>
      <c r="B185" t="s">
        <v>2453</v>
      </c>
      <c r="C185">
        <v>1134</v>
      </c>
      <c r="D185" t="s">
        <v>2470</v>
      </c>
      <c r="E185">
        <v>11</v>
      </c>
      <c r="F185" t="s">
        <v>2453</v>
      </c>
      <c r="G185">
        <v>1134</v>
      </c>
      <c r="H185" t="s">
        <v>2470</v>
      </c>
      <c r="I185" t="str">
        <f t="shared" si="2"/>
        <v/>
      </c>
    </row>
    <row r="186" spans="1:9" x14ac:dyDescent="0.25">
      <c r="A186">
        <v>11</v>
      </c>
      <c r="B186" t="s">
        <v>2453</v>
      </c>
      <c r="C186">
        <v>1135</v>
      </c>
      <c r="D186" t="s">
        <v>2471</v>
      </c>
      <c r="E186">
        <v>11</v>
      </c>
      <c r="F186" t="s">
        <v>2453</v>
      </c>
      <c r="G186">
        <v>1135</v>
      </c>
      <c r="H186" t="s">
        <v>2471</v>
      </c>
      <c r="I186" t="str">
        <f t="shared" si="2"/>
        <v/>
      </c>
    </row>
    <row r="187" spans="1:9" x14ac:dyDescent="0.25">
      <c r="A187" s="20">
        <v>11</v>
      </c>
      <c r="B187" t="s">
        <v>2453</v>
      </c>
      <c r="C187" s="21">
        <v>1141</v>
      </c>
      <c r="D187" t="s">
        <v>2472</v>
      </c>
      <c r="E187">
        <v>11</v>
      </c>
      <c r="F187" t="s">
        <v>2453</v>
      </c>
      <c r="G187" s="21">
        <v>1103</v>
      </c>
      <c r="H187" t="s">
        <v>2456</v>
      </c>
      <c r="I187" t="str">
        <f t="shared" si="2"/>
        <v>STAVANGER</v>
      </c>
    </row>
    <row r="188" spans="1:9" x14ac:dyDescent="0.25">
      <c r="A188" s="20">
        <v>11</v>
      </c>
      <c r="B188" t="s">
        <v>2453</v>
      </c>
      <c r="C188" s="21">
        <v>1142</v>
      </c>
      <c r="D188" t="s">
        <v>2473</v>
      </c>
      <c r="E188">
        <v>11</v>
      </c>
      <c r="F188" t="s">
        <v>2453</v>
      </c>
      <c r="G188" s="21">
        <v>1103</v>
      </c>
      <c r="H188" t="s">
        <v>2456</v>
      </c>
      <c r="I188" t="str">
        <f t="shared" si="2"/>
        <v>STAVANGER</v>
      </c>
    </row>
    <row r="189" spans="1:9" x14ac:dyDescent="0.25">
      <c r="A189">
        <v>11</v>
      </c>
      <c r="B189" t="s">
        <v>2453</v>
      </c>
      <c r="C189">
        <v>1144</v>
      </c>
      <c r="D189" t="s">
        <v>2474</v>
      </c>
      <c r="E189">
        <v>11</v>
      </c>
      <c r="F189" t="s">
        <v>2453</v>
      </c>
      <c r="G189">
        <v>1144</v>
      </c>
      <c r="H189" t="s">
        <v>2474</v>
      </c>
      <c r="I189" t="str">
        <f t="shared" si="2"/>
        <v/>
      </c>
    </row>
    <row r="190" spans="1:9" x14ac:dyDescent="0.25">
      <c r="A190">
        <v>11</v>
      </c>
      <c r="B190" t="s">
        <v>2453</v>
      </c>
      <c r="C190">
        <v>1145</v>
      </c>
      <c r="D190" t="s">
        <v>2475</v>
      </c>
      <c r="E190">
        <v>11</v>
      </c>
      <c r="F190" t="s">
        <v>2453</v>
      </c>
      <c r="G190">
        <v>1145</v>
      </c>
      <c r="H190" t="s">
        <v>2475</v>
      </c>
      <c r="I190" t="str">
        <f t="shared" si="2"/>
        <v/>
      </c>
    </row>
    <row r="191" spans="1:9" x14ac:dyDescent="0.25">
      <c r="A191">
        <v>11</v>
      </c>
      <c r="B191" t="s">
        <v>2453</v>
      </c>
      <c r="C191">
        <v>1146</v>
      </c>
      <c r="D191" t="s">
        <v>2476</v>
      </c>
      <c r="E191">
        <v>11</v>
      </c>
      <c r="F191" t="s">
        <v>2453</v>
      </c>
      <c r="G191">
        <v>1146</v>
      </c>
      <c r="H191" t="s">
        <v>2476</v>
      </c>
      <c r="I191" t="str">
        <f t="shared" si="2"/>
        <v/>
      </c>
    </row>
    <row r="192" spans="1:9" x14ac:dyDescent="0.25">
      <c r="A192">
        <v>11</v>
      </c>
      <c r="B192" t="s">
        <v>2453</v>
      </c>
      <c r="C192">
        <v>1149</v>
      </c>
      <c r="D192" t="s">
        <v>2477</v>
      </c>
      <c r="E192">
        <v>11</v>
      </c>
      <c r="F192" t="s">
        <v>2453</v>
      </c>
      <c r="G192">
        <v>1149</v>
      </c>
      <c r="H192" t="s">
        <v>2477</v>
      </c>
      <c r="I192" t="str">
        <f t="shared" si="2"/>
        <v/>
      </c>
    </row>
    <row r="193" spans="1:9" x14ac:dyDescent="0.25">
      <c r="A193">
        <v>11</v>
      </c>
      <c r="B193" t="s">
        <v>2453</v>
      </c>
      <c r="C193">
        <v>1151</v>
      </c>
      <c r="D193" t="s">
        <v>2478</v>
      </c>
      <c r="E193">
        <v>11</v>
      </c>
      <c r="F193" t="s">
        <v>2453</v>
      </c>
      <c r="G193">
        <v>1151</v>
      </c>
      <c r="H193" t="s">
        <v>2478</v>
      </c>
      <c r="I193" t="str">
        <f t="shared" si="2"/>
        <v/>
      </c>
    </row>
    <row r="194" spans="1:9" x14ac:dyDescent="0.25">
      <c r="A194">
        <v>11</v>
      </c>
      <c r="B194" t="s">
        <v>2453</v>
      </c>
      <c r="C194">
        <v>1160</v>
      </c>
      <c r="D194" t="s">
        <v>2479</v>
      </c>
      <c r="E194">
        <v>11</v>
      </c>
      <c r="F194" t="s">
        <v>2453</v>
      </c>
      <c r="G194">
        <v>1160</v>
      </c>
      <c r="H194" t="s">
        <v>2479</v>
      </c>
      <c r="I194" t="str">
        <f t="shared" si="2"/>
        <v/>
      </c>
    </row>
    <row r="195" spans="1:9" x14ac:dyDescent="0.25">
      <c r="A195" s="20">
        <v>12</v>
      </c>
      <c r="B195" t="s">
        <v>2480</v>
      </c>
      <c r="C195" s="21">
        <v>1201</v>
      </c>
      <c r="D195" t="s">
        <v>2481</v>
      </c>
      <c r="E195">
        <v>46</v>
      </c>
      <c r="F195" t="s">
        <v>2482</v>
      </c>
      <c r="G195" s="21">
        <v>4601</v>
      </c>
      <c r="H195" t="s">
        <v>2481</v>
      </c>
      <c r="I195" t="str">
        <f t="shared" ref="I195:I258" si="3">IF(D195=H195,"",H195)</f>
        <v/>
      </c>
    </row>
    <row r="196" spans="1:9" x14ac:dyDescent="0.25">
      <c r="A196" s="20">
        <v>12</v>
      </c>
      <c r="B196" t="s">
        <v>2480</v>
      </c>
      <c r="C196" s="21">
        <v>1211</v>
      </c>
      <c r="D196" t="s">
        <v>2483</v>
      </c>
      <c r="E196">
        <v>46</v>
      </c>
      <c r="F196" t="s">
        <v>2482</v>
      </c>
      <c r="G196" s="21">
        <v>4611</v>
      </c>
      <c r="H196" t="s">
        <v>2483</v>
      </c>
      <c r="I196" t="str">
        <f t="shared" si="3"/>
        <v/>
      </c>
    </row>
    <row r="197" spans="1:9" x14ac:dyDescent="0.25">
      <c r="A197" s="20">
        <v>12</v>
      </c>
      <c r="B197" t="s">
        <v>2480</v>
      </c>
      <c r="C197" s="21">
        <v>1216</v>
      </c>
      <c r="D197" t="s">
        <v>2484</v>
      </c>
      <c r="E197">
        <v>46</v>
      </c>
      <c r="F197" t="s">
        <v>2482</v>
      </c>
      <c r="G197" s="21">
        <v>4612</v>
      </c>
      <c r="H197" t="s">
        <v>2484</v>
      </c>
      <c r="I197" t="str">
        <f t="shared" si="3"/>
        <v/>
      </c>
    </row>
    <row r="198" spans="1:9" x14ac:dyDescent="0.25">
      <c r="A198" s="20">
        <v>12</v>
      </c>
      <c r="B198" t="s">
        <v>2480</v>
      </c>
      <c r="C198" s="21">
        <v>1219</v>
      </c>
      <c r="D198" t="s">
        <v>2485</v>
      </c>
      <c r="E198">
        <v>46</v>
      </c>
      <c r="F198" t="s">
        <v>2482</v>
      </c>
      <c r="G198" s="21">
        <v>4613</v>
      </c>
      <c r="H198" t="s">
        <v>2485</v>
      </c>
      <c r="I198" t="str">
        <f t="shared" si="3"/>
        <v/>
      </c>
    </row>
    <row r="199" spans="1:9" x14ac:dyDescent="0.25">
      <c r="A199" s="20">
        <v>12</v>
      </c>
      <c r="B199" t="s">
        <v>2480</v>
      </c>
      <c r="C199" s="21">
        <v>1221</v>
      </c>
      <c r="D199" t="s">
        <v>2486</v>
      </c>
      <c r="E199">
        <v>46</v>
      </c>
      <c r="F199" t="s">
        <v>2482</v>
      </c>
      <c r="G199" s="21">
        <v>4614</v>
      </c>
      <c r="H199" t="s">
        <v>2486</v>
      </c>
      <c r="I199" t="str">
        <f t="shared" si="3"/>
        <v/>
      </c>
    </row>
    <row r="200" spans="1:9" x14ac:dyDescent="0.25">
      <c r="A200" s="20">
        <v>12</v>
      </c>
      <c r="B200" t="s">
        <v>2480</v>
      </c>
      <c r="C200" s="21">
        <v>1222</v>
      </c>
      <c r="D200" t="s">
        <v>2487</v>
      </c>
      <c r="E200">
        <v>46</v>
      </c>
      <c r="F200" t="s">
        <v>2482</v>
      </c>
      <c r="G200" s="21">
        <v>4615</v>
      </c>
      <c r="H200" t="s">
        <v>2487</v>
      </c>
      <c r="I200" t="str">
        <f t="shared" si="3"/>
        <v/>
      </c>
    </row>
    <row r="201" spans="1:9" x14ac:dyDescent="0.25">
      <c r="A201" s="20">
        <v>12</v>
      </c>
      <c r="B201" t="s">
        <v>2480</v>
      </c>
      <c r="C201" s="21">
        <v>1223</v>
      </c>
      <c r="D201" t="s">
        <v>2488</v>
      </c>
      <c r="E201">
        <v>46</v>
      </c>
      <c r="F201" t="s">
        <v>2482</v>
      </c>
      <c r="G201" s="21">
        <v>4616</v>
      </c>
      <c r="H201" t="s">
        <v>2488</v>
      </c>
      <c r="I201" t="str">
        <f t="shared" si="3"/>
        <v/>
      </c>
    </row>
    <row r="202" spans="1:9" x14ac:dyDescent="0.25">
      <c r="A202" s="20">
        <v>12</v>
      </c>
      <c r="B202" t="s">
        <v>2480</v>
      </c>
      <c r="C202" s="21">
        <v>1224</v>
      </c>
      <c r="D202" t="s">
        <v>2489</v>
      </c>
      <c r="E202">
        <v>46</v>
      </c>
      <c r="F202" t="s">
        <v>2482</v>
      </c>
      <c r="G202" s="21">
        <v>4617</v>
      </c>
      <c r="H202" t="s">
        <v>2489</v>
      </c>
      <c r="I202" t="str">
        <f t="shared" si="3"/>
        <v/>
      </c>
    </row>
    <row r="203" spans="1:9" x14ac:dyDescent="0.25">
      <c r="A203" s="20">
        <v>12</v>
      </c>
      <c r="B203" t="s">
        <v>2480</v>
      </c>
      <c r="C203" s="21">
        <v>1227</v>
      </c>
      <c r="D203" t="s">
        <v>2490</v>
      </c>
      <c r="E203">
        <v>46</v>
      </c>
      <c r="F203" t="s">
        <v>2482</v>
      </c>
      <c r="G203" s="21">
        <v>4618</v>
      </c>
      <c r="H203" t="s">
        <v>2491</v>
      </c>
      <c r="I203" t="str">
        <f t="shared" si="3"/>
        <v>ULLENSVANG</v>
      </c>
    </row>
    <row r="204" spans="1:9" x14ac:dyDescent="0.25">
      <c r="A204" s="20">
        <v>12</v>
      </c>
      <c r="B204" t="s">
        <v>2480</v>
      </c>
      <c r="C204" s="21">
        <v>1228</v>
      </c>
      <c r="D204" t="s">
        <v>2492</v>
      </c>
      <c r="E204">
        <v>46</v>
      </c>
      <c r="F204" t="s">
        <v>2482</v>
      </c>
      <c r="G204" s="21">
        <v>4618</v>
      </c>
      <c r="H204" t="s">
        <v>2491</v>
      </c>
      <c r="I204" t="str">
        <f t="shared" si="3"/>
        <v>ULLENSVANG</v>
      </c>
    </row>
    <row r="205" spans="1:9" x14ac:dyDescent="0.25">
      <c r="A205" s="20">
        <v>12</v>
      </c>
      <c r="B205" t="s">
        <v>2480</v>
      </c>
      <c r="C205" s="21">
        <v>1231</v>
      </c>
      <c r="D205" t="s">
        <v>2491</v>
      </c>
      <c r="E205">
        <v>46</v>
      </c>
      <c r="F205" t="s">
        <v>2482</v>
      </c>
      <c r="G205" s="21">
        <v>4618</v>
      </c>
      <c r="H205" t="s">
        <v>2491</v>
      </c>
      <c r="I205" t="str">
        <f t="shared" si="3"/>
        <v/>
      </c>
    </row>
    <row r="206" spans="1:9" x14ac:dyDescent="0.25">
      <c r="A206" s="20">
        <v>12</v>
      </c>
      <c r="B206" t="s">
        <v>2480</v>
      </c>
      <c r="C206" s="21">
        <v>1232</v>
      </c>
      <c r="D206" t="s">
        <v>2493</v>
      </c>
      <c r="E206">
        <v>46</v>
      </c>
      <c r="F206" t="s">
        <v>2482</v>
      </c>
      <c r="G206" s="21">
        <v>4619</v>
      </c>
      <c r="H206" t="s">
        <v>2493</v>
      </c>
      <c r="I206" t="str">
        <f t="shared" si="3"/>
        <v/>
      </c>
    </row>
    <row r="207" spans="1:9" x14ac:dyDescent="0.25">
      <c r="A207" s="20">
        <v>12</v>
      </c>
      <c r="B207" t="s">
        <v>2480</v>
      </c>
      <c r="C207" s="21">
        <v>1233</v>
      </c>
      <c r="D207" t="s">
        <v>2494</v>
      </c>
      <c r="E207">
        <v>46</v>
      </c>
      <c r="F207" t="s">
        <v>2482</v>
      </c>
      <c r="G207" s="21">
        <v>4620</v>
      </c>
      <c r="H207" t="s">
        <v>2494</v>
      </c>
      <c r="I207" t="str">
        <f t="shared" si="3"/>
        <v/>
      </c>
    </row>
    <row r="208" spans="1:9" x14ac:dyDescent="0.25">
      <c r="A208" s="20">
        <v>12</v>
      </c>
      <c r="B208" t="s">
        <v>2480</v>
      </c>
      <c r="C208" s="21">
        <v>1234</v>
      </c>
      <c r="D208" t="s">
        <v>2495</v>
      </c>
      <c r="E208">
        <v>46</v>
      </c>
      <c r="F208" t="s">
        <v>2482</v>
      </c>
      <c r="G208" s="21">
        <v>4621</v>
      </c>
      <c r="H208" t="s">
        <v>2496</v>
      </c>
      <c r="I208" t="str">
        <f t="shared" si="3"/>
        <v>VOSS</v>
      </c>
    </row>
    <row r="209" spans="1:9" x14ac:dyDescent="0.25">
      <c r="A209" s="20">
        <v>12</v>
      </c>
      <c r="B209" t="s">
        <v>2480</v>
      </c>
      <c r="C209" s="21">
        <v>1235</v>
      </c>
      <c r="D209" t="s">
        <v>2496</v>
      </c>
      <c r="E209">
        <v>46</v>
      </c>
      <c r="F209" t="s">
        <v>2482</v>
      </c>
      <c r="G209" s="21">
        <v>4621</v>
      </c>
      <c r="H209" t="s">
        <v>2496</v>
      </c>
      <c r="I209" t="str">
        <f t="shared" si="3"/>
        <v/>
      </c>
    </row>
    <row r="210" spans="1:9" x14ac:dyDescent="0.25">
      <c r="A210" s="20">
        <v>12</v>
      </c>
      <c r="B210" t="s">
        <v>2480</v>
      </c>
      <c r="C210" s="21">
        <v>1238</v>
      </c>
      <c r="D210" t="s">
        <v>2497</v>
      </c>
      <c r="E210">
        <v>46</v>
      </c>
      <c r="F210" t="s">
        <v>2482</v>
      </c>
      <c r="G210" s="21">
        <v>4622</v>
      </c>
      <c r="H210" t="s">
        <v>2497</v>
      </c>
      <c r="I210" t="str">
        <f t="shared" si="3"/>
        <v/>
      </c>
    </row>
    <row r="211" spans="1:9" x14ac:dyDescent="0.25">
      <c r="A211" s="20">
        <v>12</v>
      </c>
      <c r="B211" t="s">
        <v>2480</v>
      </c>
      <c r="C211" s="21">
        <v>1241</v>
      </c>
      <c r="D211" t="s">
        <v>2498</v>
      </c>
      <c r="E211">
        <v>46</v>
      </c>
      <c r="F211" t="s">
        <v>2482</v>
      </c>
      <c r="G211" s="21">
        <v>4624</v>
      </c>
      <c r="H211" t="s">
        <v>2499</v>
      </c>
      <c r="I211" t="str">
        <f t="shared" si="3"/>
        <v>BJØRNAFJORDEN</v>
      </c>
    </row>
    <row r="212" spans="1:9" x14ac:dyDescent="0.25">
      <c r="A212" s="20">
        <v>12</v>
      </c>
      <c r="B212" t="s">
        <v>2480</v>
      </c>
      <c r="C212" s="21">
        <v>1242</v>
      </c>
      <c r="D212" t="s">
        <v>2500</v>
      </c>
      <c r="E212">
        <v>46</v>
      </c>
      <c r="F212" t="s">
        <v>2482</v>
      </c>
      <c r="G212" s="21">
        <v>4623</v>
      </c>
      <c r="H212" t="s">
        <v>2500</v>
      </c>
      <c r="I212" t="str">
        <f t="shared" si="3"/>
        <v/>
      </c>
    </row>
    <row r="213" spans="1:9" x14ac:dyDescent="0.25">
      <c r="A213" s="20">
        <v>12</v>
      </c>
      <c r="B213" t="s">
        <v>2480</v>
      </c>
      <c r="C213" s="21">
        <v>1243</v>
      </c>
      <c r="D213" t="s">
        <v>2501</v>
      </c>
      <c r="E213">
        <v>46</v>
      </c>
      <c r="F213" t="s">
        <v>2482</v>
      </c>
      <c r="G213" s="21">
        <v>4624</v>
      </c>
      <c r="H213" t="s">
        <v>2499</v>
      </c>
      <c r="I213" t="str">
        <f t="shared" si="3"/>
        <v>BJØRNAFJORDEN</v>
      </c>
    </row>
    <row r="214" spans="1:9" x14ac:dyDescent="0.25">
      <c r="A214" s="20">
        <v>12</v>
      </c>
      <c r="B214" t="s">
        <v>2480</v>
      </c>
      <c r="C214" s="21">
        <v>1244</v>
      </c>
      <c r="D214" t="s">
        <v>2502</v>
      </c>
      <c r="E214">
        <v>46</v>
      </c>
      <c r="F214" t="s">
        <v>2482</v>
      </c>
      <c r="G214" s="21">
        <v>4625</v>
      </c>
      <c r="H214" t="s">
        <v>2502</v>
      </c>
      <c r="I214" t="str">
        <f t="shared" si="3"/>
        <v/>
      </c>
    </row>
    <row r="215" spans="1:9" x14ac:dyDescent="0.25">
      <c r="A215" s="20">
        <v>12</v>
      </c>
      <c r="B215" t="s">
        <v>2480</v>
      </c>
      <c r="C215" s="21">
        <v>1245</v>
      </c>
      <c r="D215" t="s">
        <v>2503</v>
      </c>
      <c r="E215">
        <v>46</v>
      </c>
      <c r="F215" t="s">
        <v>2482</v>
      </c>
      <c r="G215" s="21">
        <v>4626</v>
      </c>
      <c r="H215" t="s">
        <v>2504</v>
      </c>
      <c r="I215" t="str">
        <f t="shared" si="3"/>
        <v>ØYGARDEN</v>
      </c>
    </row>
    <row r="216" spans="1:9" x14ac:dyDescent="0.25">
      <c r="A216" s="20">
        <v>12</v>
      </c>
      <c r="B216" t="s">
        <v>2480</v>
      </c>
      <c r="C216" s="21">
        <v>1246</v>
      </c>
      <c r="D216" t="s">
        <v>2505</v>
      </c>
      <c r="E216">
        <v>46</v>
      </c>
      <c r="F216" t="s">
        <v>2482</v>
      </c>
      <c r="G216" s="21">
        <v>4626</v>
      </c>
      <c r="H216" t="s">
        <v>2504</v>
      </c>
      <c r="I216" t="str">
        <f t="shared" si="3"/>
        <v>ØYGARDEN</v>
      </c>
    </row>
    <row r="217" spans="1:9" x14ac:dyDescent="0.25">
      <c r="A217" s="20">
        <v>12</v>
      </c>
      <c r="B217" t="s">
        <v>2480</v>
      </c>
      <c r="C217" s="21">
        <v>1247</v>
      </c>
      <c r="D217" t="s">
        <v>2506</v>
      </c>
      <c r="E217">
        <v>46</v>
      </c>
      <c r="F217" t="s">
        <v>2482</v>
      </c>
      <c r="G217" s="21">
        <v>4627</v>
      </c>
      <c r="H217" t="s">
        <v>2506</v>
      </c>
      <c r="I217" t="str">
        <f t="shared" si="3"/>
        <v/>
      </c>
    </row>
    <row r="218" spans="1:9" x14ac:dyDescent="0.25">
      <c r="A218" s="20">
        <v>12</v>
      </c>
      <c r="B218" t="s">
        <v>2480</v>
      </c>
      <c r="C218" s="21">
        <v>1251</v>
      </c>
      <c r="D218" t="s">
        <v>2507</v>
      </c>
      <c r="E218">
        <v>46</v>
      </c>
      <c r="F218" t="s">
        <v>2482</v>
      </c>
      <c r="G218" s="21">
        <v>4628</v>
      </c>
      <c r="H218" t="s">
        <v>2507</v>
      </c>
      <c r="I218" t="str">
        <f t="shared" si="3"/>
        <v/>
      </c>
    </row>
    <row r="219" spans="1:9" x14ac:dyDescent="0.25">
      <c r="A219" s="20">
        <v>12</v>
      </c>
      <c r="B219" t="s">
        <v>2480</v>
      </c>
      <c r="C219" s="21">
        <v>1252</v>
      </c>
      <c r="D219" t="s">
        <v>2508</v>
      </c>
      <c r="E219">
        <v>46</v>
      </c>
      <c r="F219" t="s">
        <v>2482</v>
      </c>
      <c r="G219" s="21">
        <v>4629</v>
      </c>
      <c r="H219" t="s">
        <v>2508</v>
      </c>
      <c r="I219" t="str">
        <f t="shared" si="3"/>
        <v/>
      </c>
    </row>
    <row r="220" spans="1:9" x14ac:dyDescent="0.25">
      <c r="A220" s="20">
        <v>12</v>
      </c>
      <c r="B220" t="s">
        <v>2480</v>
      </c>
      <c r="C220" s="21">
        <v>1253</v>
      </c>
      <c r="D220" t="s">
        <v>2509</v>
      </c>
      <c r="E220">
        <v>46</v>
      </c>
      <c r="F220" t="s">
        <v>2482</v>
      </c>
      <c r="G220" s="21">
        <v>4630</v>
      </c>
      <c r="H220" t="s">
        <v>2509</v>
      </c>
      <c r="I220" t="str">
        <f t="shared" si="3"/>
        <v/>
      </c>
    </row>
    <row r="221" spans="1:9" x14ac:dyDescent="0.25">
      <c r="A221" s="20">
        <v>12</v>
      </c>
      <c r="B221" t="s">
        <v>2480</v>
      </c>
      <c r="C221" s="21">
        <v>1256</v>
      </c>
      <c r="D221" t="s">
        <v>2510</v>
      </c>
      <c r="E221">
        <v>46</v>
      </c>
      <c r="F221" t="s">
        <v>2482</v>
      </c>
      <c r="G221" s="21">
        <v>4631</v>
      </c>
      <c r="H221" t="s">
        <v>2511</v>
      </c>
      <c r="I221" t="str">
        <f t="shared" si="3"/>
        <v>ALVER</v>
      </c>
    </row>
    <row r="222" spans="1:9" x14ac:dyDescent="0.25">
      <c r="A222" s="20">
        <v>12</v>
      </c>
      <c r="B222" t="s">
        <v>2480</v>
      </c>
      <c r="C222" s="21">
        <v>1259</v>
      </c>
      <c r="D222" t="s">
        <v>2504</v>
      </c>
      <c r="E222">
        <v>46</v>
      </c>
      <c r="F222" t="s">
        <v>2482</v>
      </c>
      <c r="G222" s="21">
        <v>4626</v>
      </c>
      <c r="H222" t="s">
        <v>2504</v>
      </c>
      <c r="I222" t="str">
        <f t="shared" si="3"/>
        <v/>
      </c>
    </row>
    <row r="223" spans="1:9" x14ac:dyDescent="0.25">
      <c r="A223" s="20">
        <v>12</v>
      </c>
      <c r="B223" t="s">
        <v>2480</v>
      </c>
      <c r="C223" s="21">
        <v>1260</v>
      </c>
      <c r="D223" t="s">
        <v>2512</v>
      </c>
      <c r="E223">
        <v>46</v>
      </c>
      <c r="F223" t="s">
        <v>2482</v>
      </c>
      <c r="G223" s="21">
        <v>4631</v>
      </c>
      <c r="H223" t="s">
        <v>2511</v>
      </c>
      <c r="I223" t="str">
        <f t="shared" si="3"/>
        <v>ALVER</v>
      </c>
    </row>
    <row r="224" spans="1:9" x14ac:dyDescent="0.25">
      <c r="A224" s="20">
        <v>12</v>
      </c>
      <c r="B224" t="s">
        <v>2480</v>
      </c>
      <c r="C224" s="21">
        <v>1263</v>
      </c>
      <c r="D224" t="s">
        <v>2513</v>
      </c>
      <c r="E224">
        <v>46</v>
      </c>
      <c r="F224" t="s">
        <v>2482</v>
      </c>
      <c r="G224" s="21">
        <v>4631</v>
      </c>
      <c r="H224" t="s">
        <v>2511</v>
      </c>
      <c r="I224" t="str">
        <f t="shared" si="3"/>
        <v>ALVER</v>
      </c>
    </row>
    <row r="225" spans="1:9" x14ac:dyDescent="0.25">
      <c r="A225" s="20">
        <v>12</v>
      </c>
      <c r="B225" t="s">
        <v>2480</v>
      </c>
      <c r="C225" s="21">
        <v>1264</v>
      </c>
      <c r="D225" t="s">
        <v>2514</v>
      </c>
      <c r="E225">
        <v>46</v>
      </c>
      <c r="F225" t="s">
        <v>2482</v>
      </c>
      <c r="G225" s="21">
        <v>4632</v>
      </c>
      <c r="H225" t="s">
        <v>2514</v>
      </c>
      <c r="I225" t="str">
        <f t="shared" si="3"/>
        <v/>
      </c>
    </row>
    <row r="226" spans="1:9" x14ac:dyDescent="0.25">
      <c r="A226" s="20">
        <v>12</v>
      </c>
      <c r="B226" t="s">
        <v>2480</v>
      </c>
      <c r="C226" s="21">
        <v>1265</v>
      </c>
      <c r="D226" t="s">
        <v>2515</v>
      </c>
      <c r="E226">
        <v>46</v>
      </c>
      <c r="F226" t="s">
        <v>2482</v>
      </c>
      <c r="G226" s="21">
        <v>4633</v>
      </c>
      <c r="H226" t="s">
        <v>2515</v>
      </c>
      <c r="I226" t="str">
        <f t="shared" si="3"/>
        <v/>
      </c>
    </row>
    <row r="227" spans="1:9" x14ac:dyDescent="0.25">
      <c r="A227" s="20">
        <v>12</v>
      </c>
      <c r="B227" t="s">
        <v>2480</v>
      </c>
      <c r="C227" s="21">
        <v>1266</v>
      </c>
      <c r="D227" t="s">
        <v>2516</v>
      </c>
      <c r="E227">
        <v>46</v>
      </c>
      <c r="F227" t="s">
        <v>2482</v>
      </c>
      <c r="G227" s="21">
        <v>4634</v>
      </c>
      <c r="H227" t="s">
        <v>2516</v>
      </c>
      <c r="I227" t="str">
        <f t="shared" si="3"/>
        <v/>
      </c>
    </row>
    <row r="228" spans="1:9" x14ac:dyDescent="0.25">
      <c r="A228" s="20">
        <v>14</v>
      </c>
      <c r="B228" t="s">
        <v>2517</v>
      </c>
      <c r="C228" s="21">
        <v>1401</v>
      </c>
      <c r="D228" t="s">
        <v>2518</v>
      </c>
      <c r="E228">
        <v>46</v>
      </c>
      <c r="F228" t="s">
        <v>2482</v>
      </c>
      <c r="G228" s="21">
        <v>4602</v>
      </c>
      <c r="H228" t="s">
        <v>2519</v>
      </c>
      <c r="I228" t="str">
        <f t="shared" si="3"/>
        <v>KINN</v>
      </c>
    </row>
    <row r="229" spans="1:9" x14ac:dyDescent="0.25">
      <c r="A229" s="20">
        <v>14</v>
      </c>
      <c r="B229" t="s">
        <v>2517</v>
      </c>
      <c r="C229" s="21">
        <v>1411</v>
      </c>
      <c r="D229" t="s">
        <v>2520</v>
      </c>
      <c r="E229">
        <v>46</v>
      </c>
      <c r="F229" t="s">
        <v>2482</v>
      </c>
      <c r="G229" s="21">
        <v>4635</v>
      </c>
      <c r="H229" t="s">
        <v>2520</v>
      </c>
      <c r="I229" t="str">
        <f t="shared" si="3"/>
        <v/>
      </c>
    </row>
    <row r="230" spans="1:9" x14ac:dyDescent="0.25">
      <c r="A230" s="20">
        <v>14</v>
      </c>
      <c r="B230" t="s">
        <v>2517</v>
      </c>
      <c r="C230" s="21">
        <v>1412</v>
      </c>
      <c r="D230" t="s">
        <v>2521</v>
      </c>
      <c r="E230">
        <v>46</v>
      </c>
      <c r="F230" t="s">
        <v>2482</v>
      </c>
      <c r="G230" s="21">
        <v>4636</v>
      </c>
      <c r="H230" t="s">
        <v>2521</v>
      </c>
      <c r="I230" t="str">
        <f t="shared" si="3"/>
        <v/>
      </c>
    </row>
    <row r="231" spans="1:9" x14ac:dyDescent="0.25">
      <c r="A231" s="20">
        <v>14</v>
      </c>
      <c r="B231" t="s">
        <v>2517</v>
      </c>
      <c r="C231" s="21">
        <v>1413</v>
      </c>
      <c r="D231" t="s">
        <v>2522</v>
      </c>
      <c r="E231">
        <v>46</v>
      </c>
      <c r="F231" t="s">
        <v>2482</v>
      </c>
      <c r="G231" s="21">
        <v>4637</v>
      </c>
      <c r="H231" t="s">
        <v>2522</v>
      </c>
      <c r="I231" t="str">
        <f t="shared" si="3"/>
        <v/>
      </c>
    </row>
    <row r="232" spans="1:9" x14ac:dyDescent="0.25">
      <c r="A232" s="20">
        <v>14</v>
      </c>
      <c r="B232" t="s">
        <v>2517</v>
      </c>
      <c r="C232" s="21">
        <v>1416</v>
      </c>
      <c r="D232" t="s">
        <v>2523</v>
      </c>
      <c r="E232">
        <v>46</v>
      </c>
      <c r="F232" t="s">
        <v>2482</v>
      </c>
      <c r="G232" s="21">
        <v>4638</v>
      </c>
      <c r="H232" t="s">
        <v>2523</v>
      </c>
      <c r="I232" t="str">
        <f t="shared" si="3"/>
        <v/>
      </c>
    </row>
    <row r="233" spans="1:9" x14ac:dyDescent="0.25">
      <c r="A233" s="20">
        <v>14</v>
      </c>
      <c r="B233" t="s">
        <v>2517</v>
      </c>
      <c r="C233" s="21">
        <v>1417</v>
      </c>
      <c r="D233" t="s">
        <v>2524</v>
      </c>
      <c r="E233">
        <v>46</v>
      </c>
      <c r="F233" t="s">
        <v>2482</v>
      </c>
      <c r="G233" s="21">
        <v>4639</v>
      </c>
      <c r="H233" t="s">
        <v>2524</v>
      </c>
      <c r="I233" t="str">
        <f t="shared" si="3"/>
        <v/>
      </c>
    </row>
    <row r="234" spans="1:9" x14ac:dyDescent="0.25">
      <c r="A234" s="20">
        <v>14</v>
      </c>
      <c r="B234" t="s">
        <v>2517</v>
      </c>
      <c r="C234" s="21">
        <v>1418</v>
      </c>
      <c r="D234" t="s">
        <v>2525</v>
      </c>
      <c r="E234">
        <v>46</v>
      </c>
      <c r="F234" t="s">
        <v>2482</v>
      </c>
      <c r="G234" s="21">
        <v>4640</v>
      </c>
      <c r="H234" t="s">
        <v>2526</v>
      </c>
      <c r="I234" t="str">
        <f t="shared" si="3"/>
        <v>SOGNDAL</v>
      </c>
    </row>
    <row r="235" spans="1:9" x14ac:dyDescent="0.25">
      <c r="A235" s="20">
        <v>14</v>
      </c>
      <c r="B235" t="s">
        <v>2517</v>
      </c>
      <c r="C235" s="21">
        <v>1419</v>
      </c>
      <c r="D235" t="s">
        <v>2527</v>
      </c>
      <c r="E235">
        <v>46</v>
      </c>
      <c r="F235" t="s">
        <v>2482</v>
      </c>
      <c r="G235" s="21">
        <v>4640</v>
      </c>
      <c r="H235" t="s">
        <v>2526</v>
      </c>
      <c r="I235" t="str">
        <f t="shared" si="3"/>
        <v>SOGNDAL</v>
      </c>
    </row>
    <row r="236" spans="1:9" x14ac:dyDescent="0.25">
      <c r="A236" s="20">
        <v>14</v>
      </c>
      <c r="B236" t="s">
        <v>2517</v>
      </c>
      <c r="C236" s="21">
        <v>1420</v>
      </c>
      <c r="D236" t="s">
        <v>2526</v>
      </c>
      <c r="E236">
        <v>46</v>
      </c>
      <c r="F236" t="s">
        <v>2482</v>
      </c>
      <c r="G236" s="21">
        <v>4640</v>
      </c>
      <c r="H236" t="s">
        <v>2526</v>
      </c>
      <c r="I236" t="str">
        <f t="shared" si="3"/>
        <v/>
      </c>
    </row>
    <row r="237" spans="1:9" x14ac:dyDescent="0.25">
      <c r="A237" s="20">
        <v>14</v>
      </c>
      <c r="B237" t="s">
        <v>2517</v>
      </c>
      <c r="C237" s="21">
        <v>1421</v>
      </c>
      <c r="D237" t="s">
        <v>2528</v>
      </c>
      <c r="E237">
        <v>46</v>
      </c>
      <c r="F237" t="s">
        <v>2482</v>
      </c>
      <c r="G237" s="21">
        <v>4641</v>
      </c>
      <c r="H237" t="s">
        <v>2528</v>
      </c>
      <c r="I237" t="str">
        <f t="shared" si="3"/>
        <v/>
      </c>
    </row>
    <row r="238" spans="1:9" x14ac:dyDescent="0.25">
      <c r="A238" s="20">
        <v>14</v>
      </c>
      <c r="B238" t="s">
        <v>2517</v>
      </c>
      <c r="C238" s="21">
        <v>1422</v>
      </c>
      <c r="D238" t="s">
        <v>2529</v>
      </c>
      <c r="E238">
        <v>46</v>
      </c>
      <c r="F238" t="s">
        <v>2482</v>
      </c>
      <c r="G238" s="21">
        <v>4642</v>
      </c>
      <c r="H238" t="s">
        <v>2529</v>
      </c>
      <c r="I238" t="str">
        <f t="shared" si="3"/>
        <v/>
      </c>
    </row>
    <row r="239" spans="1:9" x14ac:dyDescent="0.25">
      <c r="A239" s="20">
        <v>14</v>
      </c>
      <c r="B239" t="s">
        <v>2517</v>
      </c>
      <c r="C239" s="21">
        <v>1424</v>
      </c>
      <c r="D239" t="s">
        <v>2530</v>
      </c>
      <c r="E239">
        <v>46</v>
      </c>
      <c r="F239" t="s">
        <v>2482</v>
      </c>
      <c r="G239" s="21">
        <v>4643</v>
      </c>
      <c r="H239" t="s">
        <v>2530</v>
      </c>
      <c r="I239" t="str">
        <f t="shared" si="3"/>
        <v/>
      </c>
    </row>
    <row r="240" spans="1:9" x14ac:dyDescent="0.25">
      <c r="A240" s="20">
        <v>14</v>
      </c>
      <c r="B240" t="s">
        <v>2517</v>
      </c>
      <c r="C240" s="21">
        <v>1426</v>
      </c>
      <c r="D240" t="s">
        <v>2531</v>
      </c>
      <c r="E240">
        <v>46</v>
      </c>
      <c r="F240" t="s">
        <v>2482</v>
      </c>
      <c r="G240" s="21">
        <v>4644</v>
      </c>
      <c r="H240" t="s">
        <v>2531</v>
      </c>
      <c r="I240" t="str">
        <f t="shared" si="3"/>
        <v/>
      </c>
    </row>
    <row r="241" spans="1:9" x14ac:dyDescent="0.25">
      <c r="A241" s="20">
        <v>14</v>
      </c>
      <c r="B241" t="s">
        <v>2517</v>
      </c>
      <c r="C241" s="21">
        <v>1428</v>
      </c>
      <c r="D241" t="s">
        <v>2532</v>
      </c>
      <c r="E241">
        <v>46</v>
      </c>
      <c r="F241" t="s">
        <v>2482</v>
      </c>
      <c r="G241" s="21">
        <v>4645</v>
      </c>
      <c r="H241" t="s">
        <v>2532</v>
      </c>
      <c r="I241" t="str">
        <f t="shared" si="3"/>
        <v/>
      </c>
    </row>
    <row r="242" spans="1:9" x14ac:dyDescent="0.25">
      <c r="A242" s="20">
        <v>14</v>
      </c>
      <c r="B242" t="s">
        <v>2517</v>
      </c>
      <c r="C242" s="21">
        <v>1429</v>
      </c>
      <c r="D242" t="s">
        <v>2533</v>
      </c>
      <c r="E242">
        <v>46</v>
      </c>
      <c r="F242" t="s">
        <v>2482</v>
      </c>
      <c r="G242" s="21">
        <v>4646</v>
      </c>
      <c r="H242" t="s">
        <v>2533</v>
      </c>
      <c r="I242" t="str">
        <f t="shared" si="3"/>
        <v/>
      </c>
    </row>
    <row r="243" spans="1:9" x14ac:dyDescent="0.25">
      <c r="A243" s="20">
        <v>14</v>
      </c>
      <c r="B243" t="s">
        <v>2517</v>
      </c>
      <c r="C243" s="21">
        <v>1430</v>
      </c>
      <c r="D243" t="s">
        <v>2534</v>
      </c>
      <c r="E243">
        <v>46</v>
      </c>
      <c r="F243" t="s">
        <v>2482</v>
      </c>
      <c r="G243" s="21">
        <v>4647</v>
      </c>
      <c r="H243" t="s">
        <v>2535</v>
      </c>
      <c r="I243" t="str">
        <f t="shared" si="3"/>
        <v>SUNNFJORD</v>
      </c>
    </row>
    <row r="244" spans="1:9" x14ac:dyDescent="0.25">
      <c r="A244" s="20">
        <v>14</v>
      </c>
      <c r="B244" t="s">
        <v>2517</v>
      </c>
      <c r="C244" s="21">
        <v>1431</v>
      </c>
      <c r="D244" t="s">
        <v>2536</v>
      </c>
      <c r="E244">
        <v>46</v>
      </c>
      <c r="F244" t="s">
        <v>2482</v>
      </c>
      <c r="G244" s="21">
        <v>4647</v>
      </c>
      <c r="H244" t="s">
        <v>2535</v>
      </c>
      <c r="I244" t="str">
        <f t="shared" si="3"/>
        <v>SUNNFJORD</v>
      </c>
    </row>
    <row r="245" spans="1:9" x14ac:dyDescent="0.25">
      <c r="A245" s="20">
        <v>14</v>
      </c>
      <c r="B245" t="s">
        <v>2517</v>
      </c>
      <c r="C245" s="21">
        <v>1432</v>
      </c>
      <c r="D245" t="s">
        <v>2537</v>
      </c>
      <c r="E245">
        <v>46</v>
      </c>
      <c r="F245" t="s">
        <v>2482</v>
      </c>
      <c r="G245" s="21">
        <v>4647</v>
      </c>
      <c r="H245" t="s">
        <v>2535</v>
      </c>
      <c r="I245" t="str">
        <f t="shared" si="3"/>
        <v>SUNNFJORD</v>
      </c>
    </row>
    <row r="246" spans="1:9" x14ac:dyDescent="0.25">
      <c r="A246" s="20">
        <v>14</v>
      </c>
      <c r="B246" t="s">
        <v>2517</v>
      </c>
      <c r="C246" s="21">
        <v>1433</v>
      </c>
      <c r="D246" t="s">
        <v>2538</v>
      </c>
      <c r="E246">
        <v>46</v>
      </c>
      <c r="F246" t="s">
        <v>2482</v>
      </c>
      <c r="G246" s="21">
        <v>4647</v>
      </c>
      <c r="H246" t="s">
        <v>2535</v>
      </c>
      <c r="I246" t="str">
        <f t="shared" si="3"/>
        <v>SUNNFJORD</v>
      </c>
    </row>
    <row r="247" spans="1:9" x14ac:dyDescent="0.25">
      <c r="A247" s="20">
        <v>14</v>
      </c>
      <c r="B247" t="s">
        <v>2517</v>
      </c>
      <c r="C247" s="21">
        <v>1438</v>
      </c>
      <c r="D247" t="s">
        <v>2539</v>
      </c>
      <c r="E247">
        <v>46</v>
      </c>
      <c r="F247" t="s">
        <v>2482</v>
      </c>
      <c r="G247" s="21">
        <v>4648</v>
      </c>
      <c r="H247" t="s">
        <v>2539</v>
      </c>
      <c r="I247" t="str">
        <f t="shared" si="3"/>
        <v/>
      </c>
    </row>
    <row r="248" spans="1:9" x14ac:dyDescent="0.25">
      <c r="A248" s="20">
        <v>14</v>
      </c>
      <c r="B248" t="s">
        <v>2517</v>
      </c>
      <c r="C248" s="21">
        <v>1439</v>
      </c>
      <c r="D248" t="s">
        <v>2540</v>
      </c>
      <c r="E248">
        <v>46</v>
      </c>
      <c r="F248" t="s">
        <v>2482</v>
      </c>
      <c r="G248" s="21">
        <v>4602</v>
      </c>
      <c r="H248" t="s">
        <v>2519</v>
      </c>
      <c r="I248" t="str">
        <f t="shared" si="3"/>
        <v>KINN</v>
      </c>
    </row>
    <row r="249" spans="1:9" x14ac:dyDescent="0.25">
      <c r="A249" s="20">
        <v>14</v>
      </c>
      <c r="B249" t="s">
        <v>2517</v>
      </c>
      <c r="C249" s="21">
        <v>1441</v>
      </c>
      <c r="D249" t="s">
        <v>2541</v>
      </c>
      <c r="E249">
        <v>46</v>
      </c>
      <c r="F249" t="s">
        <v>2482</v>
      </c>
      <c r="G249" s="21">
        <v>4649</v>
      </c>
      <c r="H249" t="s">
        <v>2542</v>
      </c>
      <c r="I249" t="str">
        <f t="shared" si="3"/>
        <v>STAD</v>
      </c>
    </row>
    <row r="250" spans="1:9" x14ac:dyDescent="0.25">
      <c r="A250" s="20">
        <v>14</v>
      </c>
      <c r="B250" t="s">
        <v>2517</v>
      </c>
      <c r="C250" s="21">
        <v>1443</v>
      </c>
      <c r="D250" t="s">
        <v>2543</v>
      </c>
      <c r="E250">
        <v>46</v>
      </c>
      <c r="F250" t="s">
        <v>2482</v>
      </c>
      <c r="G250" s="21">
        <v>4649</v>
      </c>
      <c r="H250" t="s">
        <v>2542</v>
      </c>
      <c r="I250" t="str">
        <f t="shared" si="3"/>
        <v>STAD</v>
      </c>
    </row>
    <row r="251" spans="1:9" x14ac:dyDescent="0.25">
      <c r="A251" s="20">
        <v>14</v>
      </c>
      <c r="B251" t="s">
        <v>2517</v>
      </c>
      <c r="C251" s="21">
        <v>1444</v>
      </c>
      <c r="D251" t="s">
        <v>2544</v>
      </c>
      <c r="E251">
        <v>15</v>
      </c>
      <c r="F251" t="s">
        <v>2545</v>
      </c>
      <c r="G251" s="21">
        <v>1577</v>
      </c>
      <c r="H251" t="s">
        <v>2546</v>
      </c>
      <c r="I251" t="str">
        <f t="shared" si="3"/>
        <v>VOLDA</v>
      </c>
    </row>
    <row r="252" spans="1:9" x14ac:dyDescent="0.25">
      <c r="A252" s="20">
        <v>14</v>
      </c>
      <c r="B252" t="s">
        <v>2517</v>
      </c>
      <c r="C252" s="21">
        <v>1445</v>
      </c>
      <c r="D252" t="s">
        <v>2547</v>
      </c>
      <c r="E252">
        <v>46</v>
      </c>
      <c r="F252" t="s">
        <v>2482</v>
      </c>
      <c r="G252" s="21">
        <v>4650</v>
      </c>
      <c r="H252" t="s">
        <v>2547</v>
      </c>
      <c r="I252" t="str">
        <f t="shared" si="3"/>
        <v/>
      </c>
    </row>
    <row r="253" spans="1:9" x14ac:dyDescent="0.25">
      <c r="A253" s="20">
        <v>14</v>
      </c>
      <c r="B253" t="s">
        <v>2517</v>
      </c>
      <c r="C253" s="21">
        <v>1449</v>
      </c>
      <c r="D253" t="s">
        <v>2548</v>
      </c>
      <c r="E253">
        <v>46</v>
      </c>
      <c r="F253" t="s">
        <v>2482</v>
      </c>
      <c r="G253" s="21">
        <v>4651</v>
      </c>
      <c r="H253" t="s">
        <v>2548</v>
      </c>
      <c r="I253" t="str">
        <f t="shared" si="3"/>
        <v/>
      </c>
    </row>
    <row r="254" spans="1:9" x14ac:dyDescent="0.25">
      <c r="A254" s="20">
        <v>15</v>
      </c>
      <c r="B254" t="s">
        <v>2545</v>
      </c>
      <c r="C254" s="21">
        <v>1502</v>
      </c>
      <c r="D254" t="s">
        <v>2549</v>
      </c>
      <c r="E254">
        <v>15</v>
      </c>
      <c r="F254" t="s">
        <v>2545</v>
      </c>
      <c r="G254" s="21">
        <v>1506</v>
      </c>
      <c r="H254" t="s">
        <v>2549</v>
      </c>
      <c r="I254" t="str">
        <f t="shared" si="3"/>
        <v/>
      </c>
    </row>
    <row r="255" spans="1:9" x14ac:dyDescent="0.25">
      <c r="A255" s="20">
        <v>15</v>
      </c>
      <c r="B255" t="s">
        <v>2545</v>
      </c>
      <c r="C255" s="21">
        <v>1504</v>
      </c>
      <c r="D255" t="s">
        <v>2550</v>
      </c>
      <c r="E255">
        <v>15</v>
      </c>
      <c r="F255" t="s">
        <v>2545</v>
      </c>
      <c r="G255" s="21">
        <v>1507</v>
      </c>
      <c r="H255" t="s">
        <v>2550</v>
      </c>
      <c r="I255" t="str">
        <f t="shared" si="3"/>
        <v/>
      </c>
    </row>
    <row r="256" spans="1:9" x14ac:dyDescent="0.25">
      <c r="A256">
        <v>15</v>
      </c>
      <c r="B256" t="s">
        <v>2545</v>
      </c>
      <c r="C256">
        <v>1505</v>
      </c>
      <c r="D256" t="s">
        <v>2551</v>
      </c>
      <c r="E256">
        <v>15</v>
      </c>
      <c r="F256" t="s">
        <v>2545</v>
      </c>
      <c r="G256">
        <v>1505</v>
      </c>
      <c r="H256" t="s">
        <v>2551</v>
      </c>
      <c r="I256" t="str">
        <f t="shared" si="3"/>
        <v/>
      </c>
    </row>
    <row r="257" spans="1:9" x14ac:dyDescent="0.25">
      <c r="A257">
        <v>15</v>
      </c>
      <c r="B257" t="s">
        <v>2545</v>
      </c>
      <c r="C257">
        <v>1511</v>
      </c>
      <c r="D257" t="s">
        <v>2552</v>
      </c>
      <c r="E257">
        <v>15</v>
      </c>
      <c r="F257" t="s">
        <v>2545</v>
      </c>
      <c r="G257">
        <v>1511</v>
      </c>
      <c r="H257" t="s">
        <v>2552</v>
      </c>
      <c r="I257" t="str">
        <f t="shared" si="3"/>
        <v/>
      </c>
    </row>
    <row r="258" spans="1:9" x14ac:dyDescent="0.25">
      <c r="A258">
        <v>15</v>
      </c>
      <c r="B258" t="s">
        <v>2545</v>
      </c>
      <c r="C258">
        <v>1514</v>
      </c>
      <c r="D258" t="s">
        <v>2553</v>
      </c>
      <c r="E258">
        <v>15</v>
      </c>
      <c r="F258" t="s">
        <v>2545</v>
      </c>
      <c r="G258">
        <v>1514</v>
      </c>
      <c r="H258" t="s">
        <v>2553</v>
      </c>
      <c r="I258" t="str">
        <f t="shared" si="3"/>
        <v/>
      </c>
    </row>
    <row r="259" spans="1:9" x14ac:dyDescent="0.25">
      <c r="A259">
        <v>15</v>
      </c>
      <c r="B259" t="s">
        <v>2545</v>
      </c>
      <c r="C259">
        <v>1515</v>
      </c>
      <c r="D259" t="s">
        <v>2554</v>
      </c>
      <c r="E259">
        <v>15</v>
      </c>
      <c r="F259" t="s">
        <v>2545</v>
      </c>
      <c r="G259">
        <v>1515</v>
      </c>
      <c r="H259" t="s">
        <v>116</v>
      </c>
      <c r="I259" t="str">
        <f t="shared" ref="I259:I322" si="4">IF(D259=H259,"",H259)</f>
        <v>Herøy (Møre og Romsdal)</v>
      </c>
    </row>
    <row r="260" spans="1:9" x14ac:dyDescent="0.25">
      <c r="A260">
        <v>15</v>
      </c>
      <c r="B260" t="s">
        <v>2545</v>
      </c>
      <c r="C260">
        <v>1516</v>
      </c>
      <c r="D260" t="s">
        <v>2555</v>
      </c>
      <c r="E260">
        <v>15</v>
      </c>
      <c r="F260" t="s">
        <v>2545</v>
      </c>
      <c r="G260">
        <v>1516</v>
      </c>
      <c r="H260" t="s">
        <v>2555</v>
      </c>
      <c r="I260" t="str">
        <f t="shared" si="4"/>
        <v/>
      </c>
    </row>
    <row r="261" spans="1:9" x14ac:dyDescent="0.25">
      <c r="A261">
        <v>15</v>
      </c>
      <c r="B261" t="s">
        <v>2545</v>
      </c>
      <c r="C261">
        <v>1517</v>
      </c>
      <c r="D261" t="s">
        <v>2556</v>
      </c>
      <c r="E261">
        <v>15</v>
      </c>
      <c r="F261" t="s">
        <v>2545</v>
      </c>
      <c r="G261">
        <v>1517</v>
      </c>
      <c r="H261" t="s">
        <v>2556</v>
      </c>
      <c r="I261" t="str">
        <f t="shared" si="4"/>
        <v/>
      </c>
    </row>
    <row r="262" spans="1:9" x14ac:dyDescent="0.25">
      <c r="A262" s="20">
        <v>15</v>
      </c>
      <c r="B262" t="s">
        <v>2545</v>
      </c>
      <c r="C262" s="21">
        <v>1519</v>
      </c>
      <c r="D262" t="s">
        <v>2546</v>
      </c>
      <c r="E262">
        <v>15</v>
      </c>
      <c r="F262" t="s">
        <v>2545</v>
      </c>
      <c r="G262" s="21">
        <v>1577</v>
      </c>
      <c r="H262" t="s">
        <v>2546</v>
      </c>
      <c r="I262" t="str">
        <f t="shared" si="4"/>
        <v/>
      </c>
    </row>
    <row r="263" spans="1:9" x14ac:dyDescent="0.25">
      <c r="A263">
        <v>15</v>
      </c>
      <c r="B263" t="s">
        <v>2545</v>
      </c>
      <c r="C263">
        <v>1520</v>
      </c>
      <c r="D263" t="s">
        <v>2557</v>
      </c>
      <c r="E263">
        <v>15</v>
      </c>
      <c r="F263" t="s">
        <v>2545</v>
      </c>
      <c r="G263">
        <v>1520</v>
      </c>
      <c r="H263" t="s">
        <v>2557</v>
      </c>
      <c r="I263" t="str">
        <f t="shared" si="4"/>
        <v/>
      </c>
    </row>
    <row r="264" spans="1:9" x14ac:dyDescent="0.25">
      <c r="A264" s="20">
        <v>15</v>
      </c>
      <c r="B264" t="s">
        <v>2545</v>
      </c>
      <c r="C264" s="21">
        <v>1523</v>
      </c>
      <c r="D264" t="s">
        <v>2558</v>
      </c>
      <c r="E264">
        <v>15</v>
      </c>
      <c r="F264" t="s">
        <v>2545</v>
      </c>
      <c r="G264" s="21">
        <v>1507</v>
      </c>
      <c r="H264" t="s">
        <v>2550</v>
      </c>
      <c r="I264" t="str">
        <f t="shared" si="4"/>
        <v>ÅLESUND</v>
      </c>
    </row>
    <row r="265" spans="1:9" x14ac:dyDescent="0.25">
      <c r="A265" s="20">
        <v>15</v>
      </c>
      <c r="B265" t="s">
        <v>2545</v>
      </c>
      <c r="C265" s="21">
        <v>1524</v>
      </c>
      <c r="D265" t="s">
        <v>2559</v>
      </c>
      <c r="E265">
        <v>15</v>
      </c>
      <c r="F265" t="s">
        <v>2545</v>
      </c>
      <c r="G265" s="21">
        <v>1578</v>
      </c>
      <c r="H265" t="s">
        <v>2560</v>
      </c>
      <c r="I265" t="str">
        <f t="shared" si="4"/>
        <v>FJORD</v>
      </c>
    </row>
    <row r="266" spans="1:9" x14ac:dyDescent="0.25">
      <c r="A266">
        <v>15</v>
      </c>
      <c r="B266" t="s">
        <v>2545</v>
      </c>
      <c r="C266">
        <v>1525</v>
      </c>
      <c r="D266" t="s">
        <v>2561</v>
      </c>
      <c r="E266">
        <v>15</v>
      </c>
      <c r="F266" t="s">
        <v>2545</v>
      </c>
      <c r="G266">
        <v>1525</v>
      </c>
      <c r="H266" t="s">
        <v>2561</v>
      </c>
      <c r="I266" t="str">
        <f t="shared" si="4"/>
        <v/>
      </c>
    </row>
    <row r="267" spans="1:9" x14ac:dyDescent="0.25">
      <c r="A267" s="20">
        <v>15</v>
      </c>
      <c r="B267" t="s">
        <v>2545</v>
      </c>
      <c r="C267" s="21">
        <v>1526</v>
      </c>
      <c r="D267" t="s">
        <v>2562</v>
      </c>
      <c r="E267">
        <v>15</v>
      </c>
      <c r="F267" t="s">
        <v>2545</v>
      </c>
      <c r="G267" s="21">
        <v>1578</v>
      </c>
      <c r="H267" t="s">
        <v>2560</v>
      </c>
      <c r="I267" t="str">
        <f t="shared" si="4"/>
        <v>FJORD</v>
      </c>
    </row>
    <row r="268" spans="1:9" x14ac:dyDescent="0.25">
      <c r="A268">
        <v>15</v>
      </c>
      <c r="B268" t="s">
        <v>2545</v>
      </c>
      <c r="C268">
        <v>1528</v>
      </c>
      <c r="D268" t="s">
        <v>2563</v>
      </c>
      <c r="E268">
        <v>15</v>
      </c>
      <c r="F268" t="s">
        <v>2545</v>
      </c>
      <c r="G268">
        <v>1528</v>
      </c>
      <c r="H268" t="s">
        <v>2563</v>
      </c>
      <c r="I268" t="str">
        <f t="shared" si="4"/>
        <v/>
      </c>
    </row>
    <row r="269" spans="1:9" x14ac:dyDescent="0.25">
      <c r="A269" s="20">
        <v>15</v>
      </c>
      <c r="B269" t="s">
        <v>2545</v>
      </c>
      <c r="C269" s="21">
        <v>1529</v>
      </c>
      <c r="D269" t="s">
        <v>2564</v>
      </c>
      <c r="E269">
        <v>15</v>
      </c>
      <c r="F269" t="s">
        <v>2545</v>
      </c>
      <c r="G269" s="21">
        <v>1507</v>
      </c>
      <c r="H269" t="s">
        <v>2550</v>
      </c>
      <c r="I269" t="str">
        <f t="shared" si="4"/>
        <v>ÅLESUND</v>
      </c>
    </row>
    <row r="270" spans="1:9" x14ac:dyDescent="0.25">
      <c r="A270">
        <v>15</v>
      </c>
      <c r="B270" t="s">
        <v>2545</v>
      </c>
      <c r="C270">
        <v>1531</v>
      </c>
      <c r="D270" t="s">
        <v>2565</v>
      </c>
      <c r="E270">
        <v>15</v>
      </c>
      <c r="F270" t="s">
        <v>2545</v>
      </c>
      <c r="G270">
        <v>1531</v>
      </c>
      <c r="H270" t="s">
        <v>2565</v>
      </c>
      <c r="I270" t="str">
        <f t="shared" si="4"/>
        <v/>
      </c>
    </row>
    <row r="271" spans="1:9" x14ac:dyDescent="0.25">
      <c r="A271">
        <v>15</v>
      </c>
      <c r="B271" t="s">
        <v>2545</v>
      </c>
      <c r="C271">
        <v>1532</v>
      </c>
      <c r="D271" t="s">
        <v>2566</v>
      </c>
      <c r="E271">
        <v>15</v>
      </c>
      <c r="F271" t="s">
        <v>2545</v>
      </c>
      <c r="G271">
        <v>1532</v>
      </c>
      <c r="H271" t="s">
        <v>2566</v>
      </c>
      <c r="I271" t="str">
        <f t="shared" si="4"/>
        <v/>
      </c>
    </row>
    <row r="272" spans="1:9" x14ac:dyDescent="0.25">
      <c r="A272" s="20">
        <v>15</v>
      </c>
      <c r="B272" t="s">
        <v>2545</v>
      </c>
      <c r="C272" s="21">
        <v>1534</v>
      </c>
      <c r="D272" t="s">
        <v>2567</v>
      </c>
      <c r="E272">
        <v>15</v>
      </c>
      <c r="F272" t="s">
        <v>2545</v>
      </c>
      <c r="G272" s="21">
        <v>1507</v>
      </c>
      <c r="H272" t="s">
        <v>2550</v>
      </c>
      <c r="I272" t="str">
        <f t="shared" si="4"/>
        <v>ÅLESUND</v>
      </c>
    </row>
    <row r="273" spans="1:9" x14ac:dyDescent="0.25">
      <c r="A273">
        <v>15</v>
      </c>
      <c r="B273" t="s">
        <v>2545</v>
      </c>
      <c r="C273">
        <v>1535</v>
      </c>
      <c r="D273" t="s">
        <v>2568</v>
      </c>
      <c r="E273">
        <v>15</v>
      </c>
      <c r="F273" t="s">
        <v>2545</v>
      </c>
      <c r="G273">
        <v>1535</v>
      </c>
      <c r="H273" t="s">
        <v>2568</v>
      </c>
      <c r="I273" t="str">
        <f t="shared" si="4"/>
        <v/>
      </c>
    </row>
    <row r="274" spans="1:9" x14ac:dyDescent="0.25">
      <c r="A274">
        <v>15</v>
      </c>
      <c r="B274" t="s">
        <v>2545</v>
      </c>
      <c r="C274">
        <v>1539</v>
      </c>
      <c r="D274" t="s">
        <v>2569</v>
      </c>
      <c r="E274">
        <v>15</v>
      </c>
      <c r="F274" t="s">
        <v>2545</v>
      </c>
      <c r="G274">
        <v>1539</v>
      </c>
      <c r="H274" t="s">
        <v>2569</v>
      </c>
      <c r="I274" t="str">
        <f t="shared" si="4"/>
        <v/>
      </c>
    </row>
    <row r="275" spans="1:9" x14ac:dyDescent="0.25">
      <c r="A275" s="20">
        <v>15</v>
      </c>
      <c r="B275" t="s">
        <v>2545</v>
      </c>
      <c r="C275" s="21">
        <v>1543</v>
      </c>
      <c r="D275" t="s">
        <v>2570</v>
      </c>
      <c r="E275">
        <v>15</v>
      </c>
      <c r="F275" t="s">
        <v>2545</v>
      </c>
      <c r="G275" s="21">
        <v>1506</v>
      </c>
      <c r="H275" t="s">
        <v>2549</v>
      </c>
      <c r="I275" t="str">
        <f t="shared" si="4"/>
        <v>MOLDE</v>
      </c>
    </row>
    <row r="276" spans="1:9" x14ac:dyDescent="0.25">
      <c r="A276" s="20">
        <v>15</v>
      </c>
      <c r="B276" t="s">
        <v>2545</v>
      </c>
      <c r="C276" s="21">
        <v>1545</v>
      </c>
      <c r="D276" t="s">
        <v>2571</v>
      </c>
      <c r="E276">
        <v>15</v>
      </c>
      <c r="F276" t="s">
        <v>2545</v>
      </c>
      <c r="G276" s="21">
        <v>1506</v>
      </c>
      <c r="H276" t="s">
        <v>2549</v>
      </c>
      <c r="I276" t="str">
        <f t="shared" si="4"/>
        <v>MOLDE</v>
      </c>
    </row>
    <row r="277" spans="1:9" x14ac:dyDescent="0.25">
      <c r="A277" s="20">
        <v>15</v>
      </c>
      <c r="B277" t="s">
        <v>2545</v>
      </c>
      <c r="C277" s="21">
        <v>1546</v>
      </c>
      <c r="D277" t="s">
        <v>2572</v>
      </c>
      <c r="E277">
        <v>15</v>
      </c>
      <c r="F277" t="s">
        <v>2545</v>
      </c>
      <c r="G277" s="21">
        <v>1507</v>
      </c>
      <c r="H277" t="s">
        <v>2550</v>
      </c>
      <c r="I277" t="str">
        <f t="shared" si="4"/>
        <v>ÅLESUND</v>
      </c>
    </row>
    <row r="278" spans="1:9" x14ac:dyDescent="0.25">
      <c r="A278">
        <v>15</v>
      </c>
      <c r="B278" t="s">
        <v>2545</v>
      </c>
      <c r="C278">
        <v>1547</v>
      </c>
      <c r="D278" t="s">
        <v>2573</v>
      </c>
      <c r="E278">
        <v>15</v>
      </c>
      <c r="F278" t="s">
        <v>2545</v>
      </c>
      <c r="G278">
        <v>1547</v>
      </c>
      <c r="H278" t="s">
        <v>2573</v>
      </c>
      <c r="I278" t="str">
        <f t="shared" si="4"/>
        <v/>
      </c>
    </row>
    <row r="279" spans="1:9" x14ac:dyDescent="0.25">
      <c r="A279" s="20">
        <v>15</v>
      </c>
      <c r="B279" t="s">
        <v>2545</v>
      </c>
      <c r="C279" s="21">
        <v>1548</v>
      </c>
      <c r="D279" t="s">
        <v>2574</v>
      </c>
      <c r="E279">
        <v>15</v>
      </c>
      <c r="F279" t="s">
        <v>2545</v>
      </c>
      <c r="G279" s="21">
        <v>1579</v>
      </c>
      <c r="H279" t="s">
        <v>2575</v>
      </c>
      <c r="I279" t="str">
        <f t="shared" si="4"/>
        <v>HUSTADVIKA</v>
      </c>
    </row>
    <row r="280" spans="1:9" x14ac:dyDescent="0.25">
      <c r="A280" s="20">
        <v>15</v>
      </c>
      <c r="B280" t="s">
        <v>2545</v>
      </c>
      <c r="C280" s="21">
        <v>1551</v>
      </c>
      <c r="D280" t="s">
        <v>2576</v>
      </c>
      <c r="E280">
        <v>15</v>
      </c>
      <c r="F280" t="s">
        <v>2545</v>
      </c>
      <c r="G280" s="21">
        <v>1579</v>
      </c>
      <c r="H280" t="s">
        <v>2575</v>
      </c>
      <c r="I280" t="str">
        <f t="shared" si="4"/>
        <v>HUSTADVIKA</v>
      </c>
    </row>
    <row r="281" spans="1:9" x14ac:dyDescent="0.25">
      <c r="A281">
        <v>15</v>
      </c>
      <c r="B281" t="s">
        <v>2545</v>
      </c>
      <c r="C281">
        <v>1554</v>
      </c>
      <c r="D281" t="s">
        <v>2577</v>
      </c>
      <c r="E281">
        <v>15</v>
      </c>
      <c r="F281" t="s">
        <v>2545</v>
      </c>
      <c r="G281">
        <v>1554</v>
      </c>
      <c r="H281" t="s">
        <v>2577</v>
      </c>
      <c r="I281" t="str">
        <f t="shared" si="4"/>
        <v/>
      </c>
    </row>
    <row r="282" spans="1:9" x14ac:dyDescent="0.25">
      <c r="A282">
        <v>15</v>
      </c>
      <c r="B282" t="s">
        <v>2545</v>
      </c>
      <c r="C282">
        <v>1557</v>
      </c>
      <c r="D282" t="s">
        <v>2578</v>
      </c>
      <c r="E282">
        <v>15</v>
      </c>
      <c r="F282" t="s">
        <v>2545</v>
      </c>
      <c r="G282">
        <v>1557</v>
      </c>
      <c r="H282" t="s">
        <v>2578</v>
      </c>
      <c r="I282" t="str">
        <f t="shared" si="4"/>
        <v/>
      </c>
    </row>
    <row r="283" spans="1:9" x14ac:dyDescent="0.25">
      <c r="A283">
        <v>15</v>
      </c>
      <c r="B283" t="s">
        <v>2545</v>
      </c>
      <c r="C283">
        <v>1560</v>
      </c>
      <c r="D283" t="s">
        <v>2579</v>
      </c>
      <c r="E283">
        <v>15</v>
      </c>
      <c r="F283" t="s">
        <v>2545</v>
      </c>
      <c r="G283">
        <v>1560</v>
      </c>
      <c r="H283" t="s">
        <v>2579</v>
      </c>
      <c r="I283" t="str">
        <f t="shared" si="4"/>
        <v/>
      </c>
    </row>
    <row r="284" spans="1:9" x14ac:dyDescent="0.25">
      <c r="A284">
        <v>15</v>
      </c>
      <c r="B284" t="s">
        <v>2545</v>
      </c>
      <c r="C284">
        <v>1563</v>
      </c>
      <c r="D284" t="s">
        <v>2580</v>
      </c>
      <c r="E284">
        <v>15</v>
      </c>
      <c r="F284" t="s">
        <v>2545</v>
      </c>
      <c r="G284">
        <v>1563</v>
      </c>
      <c r="H284" t="s">
        <v>2580</v>
      </c>
      <c r="I284" t="str">
        <f t="shared" si="4"/>
        <v/>
      </c>
    </row>
    <row r="285" spans="1:9" x14ac:dyDescent="0.25">
      <c r="A285">
        <v>15</v>
      </c>
      <c r="B285" t="s">
        <v>2545</v>
      </c>
      <c r="C285">
        <v>1566</v>
      </c>
      <c r="D285" t="s">
        <v>2581</v>
      </c>
      <c r="E285">
        <v>15</v>
      </c>
      <c r="F285" t="s">
        <v>2545</v>
      </c>
      <c r="G285">
        <v>1566</v>
      </c>
      <c r="H285" t="s">
        <v>2581</v>
      </c>
      <c r="I285" t="str">
        <f t="shared" si="4"/>
        <v/>
      </c>
    </row>
    <row r="286" spans="1:9" x14ac:dyDescent="0.25">
      <c r="A286" s="20">
        <v>15</v>
      </c>
      <c r="B286" t="s">
        <v>2545</v>
      </c>
      <c r="C286" s="21">
        <v>1571</v>
      </c>
      <c r="D286" t="s">
        <v>2582</v>
      </c>
      <c r="E286">
        <v>50</v>
      </c>
      <c r="F286" t="s">
        <v>2583</v>
      </c>
      <c r="G286" s="21">
        <v>5055</v>
      </c>
      <c r="H286" t="s">
        <v>2584</v>
      </c>
      <c r="I286" t="str">
        <f t="shared" si="4"/>
        <v>HEIM</v>
      </c>
    </row>
    <row r="287" spans="1:9" x14ac:dyDescent="0.25">
      <c r="A287">
        <v>15</v>
      </c>
      <c r="B287" t="s">
        <v>2545</v>
      </c>
      <c r="C287">
        <v>1573</v>
      </c>
      <c r="D287" t="s">
        <v>2585</v>
      </c>
      <c r="E287">
        <v>15</v>
      </c>
      <c r="F287" t="s">
        <v>2545</v>
      </c>
      <c r="G287">
        <v>1573</v>
      </c>
      <c r="H287" t="s">
        <v>2585</v>
      </c>
      <c r="I287" t="str">
        <f t="shared" si="4"/>
        <v/>
      </c>
    </row>
    <row r="288" spans="1:9" x14ac:dyDescent="0.25">
      <c r="A288">
        <v>15</v>
      </c>
      <c r="B288" t="s">
        <v>2545</v>
      </c>
      <c r="C288">
        <v>1576</v>
      </c>
      <c r="D288" t="s">
        <v>2586</v>
      </c>
      <c r="E288">
        <v>15</v>
      </c>
      <c r="F288" t="s">
        <v>2545</v>
      </c>
      <c r="G288">
        <v>1576</v>
      </c>
      <c r="H288" t="s">
        <v>2586</v>
      </c>
      <c r="I288" t="str">
        <f t="shared" si="4"/>
        <v/>
      </c>
    </row>
    <row r="289" spans="1:9" x14ac:dyDescent="0.25">
      <c r="A289">
        <v>18</v>
      </c>
      <c r="B289" t="s">
        <v>2587</v>
      </c>
      <c r="C289">
        <v>1804</v>
      </c>
      <c r="D289" t="s">
        <v>2588</v>
      </c>
      <c r="E289">
        <v>18</v>
      </c>
      <c r="F289" t="s">
        <v>2587</v>
      </c>
      <c r="G289">
        <v>1804</v>
      </c>
      <c r="H289" t="s">
        <v>2588</v>
      </c>
      <c r="I289" t="str">
        <f t="shared" si="4"/>
        <v/>
      </c>
    </row>
    <row r="290" spans="1:9" x14ac:dyDescent="0.25">
      <c r="A290" s="20">
        <v>18</v>
      </c>
      <c r="B290" t="s">
        <v>2587</v>
      </c>
      <c r="C290" s="21">
        <v>1805</v>
      </c>
      <c r="D290" t="s">
        <v>2589</v>
      </c>
      <c r="E290">
        <v>18</v>
      </c>
      <c r="F290" t="s">
        <v>2587</v>
      </c>
      <c r="G290" s="21">
        <v>1806</v>
      </c>
      <c r="H290" t="s">
        <v>2589</v>
      </c>
      <c r="I290" t="str">
        <f t="shared" si="4"/>
        <v/>
      </c>
    </row>
    <row r="291" spans="1:9" x14ac:dyDescent="0.25">
      <c r="A291">
        <v>18</v>
      </c>
      <c r="B291" t="s">
        <v>2587</v>
      </c>
      <c r="C291">
        <v>1811</v>
      </c>
      <c r="D291" t="s">
        <v>2590</v>
      </c>
      <c r="E291">
        <v>18</v>
      </c>
      <c r="F291" t="s">
        <v>2587</v>
      </c>
      <c r="G291">
        <v>1811</v>
      </c>
      <c r="H291" t="s">
        <v>2590</v>
      </c>
      <c r="I291" t="str">
        <f t="shared" si="4"/>
        <v/>
      </c>
    </row>
    <row r="292" spans="1:9" x14ac:dyDescent="0.25">
      <c r="A292">
        <v>18</v>
      </c>
      <c r="B292" t="s">
        <v>2587</v>
      </c>
      <c r="C292">
        <v>1812</v>
      </c>
      <c r="D292" t="s">
        <v>2591</v>
      </c>
      <c r="E292">
        <v>18</v>
      </c>
      <c r="F292" t="s">
        <v>2587</v>
      </c>
      <c r="G292">
        <v>1812</v>
      </c>
      <c r="H292" t="s">
        <v>2591</v>
      </c>
      <c r="I292" t="str">
        <f t="shared" si="4"/>
        <v/>
      </c>
    </row>
    <row r="293" spans="1:9" x14ac:dyDescent="0.25">
      <c r="A293">
        <v>18</v>
      </c>
      <c r="B293" t="s">
        <v>2587</v>
      </c>
      <c r="C293">
        <v>1813</v>
      </c>
      <c r="D293" t="s">
        <v>2592</v>
      </c>
      <c r="E293">
        <v>18</v>
      </c>
      <c r="F293" t="s">
        <v>2587</v>
      </c>
      <c r="G293">
        <v>1813</v>
      </c>
      <c r="H293" t="s">
        <v>2592</v>
      </c>
      <c r="I293" t="str">
        <f t="shared" si="4"/>
        <v/>
      </c>
    </row>
    <row r="294" spans="1:9" x14ac:dyDescent="0.25">
      <c r="A294">
        <v>18</v>
      </c>
      <c r="B294" t="s">
        <v>2587</v>
      </c>
      <c r="C294">
        <v>1815</v>
      </c>
      <c r="D294" t="s">
        <v>2593</v>
      </c>
      <c r="E294">
        <v>18</v>
      </c>
      <c r="F294" t="s">
        <v>2587</v>
      </c>
      <c r="G294">
        <v>1815</v>
      </c>
      <c r="H294" t="s">
        <v>2593</v>
      </c>
      <c r="I294" t="str">
        <f t="shared" si="4"/>
        <v/>
      </c>
    </row>
    <row r="295" spans="1:9" x14ac:dyDescent="0.25">
      <c r="A295">
        <v>18</v>
      </c>
      <c r="B295" t="s">
        <v>2587</v>
      </c>
      <c r="C295">
        <v>1816</v>
      </c>
      <c r="D295" t="s">
        <v>2594</v>
      </c>
      <c r="E295">
        <v>18</v>
      </c>
      <c r="F295" t="s">
        <v>2587</v>
      </c>
      <c r="G295">
        <v>1816</v>
      </c>
      <c r="H295" t="s">
        <v>2594</v>
      </c>
      <c r="I295" t="str">
        <f t="shared" si="4"/>
        <v/>
      </c>
    </row>
    <row r="296" spans="1:9" x14ac:dyDescent="0.25">
      <c r="A296">
        <v>18</v>
      </c>
      <c r="B296" t="s">
        <v>2587</v>
      </c>
      <c r="C296">
        <v>1818</v>
      </c>
      <c r="D296" t="s">
        <v>2554</v>
      </c>
      <c r="E296">
        <v>18</v>
      </c>
      <c r="F296" t="s">
        <v>2587</v>
      </c>
      <c r="G296">
        <v>1818</v>
      </c>
      <c r="H296" t="s">
        <v>117</v>
      </c>
      <c r="I296" t="str">
        <f t="shared" si="4"/>
        <v>Herøy (Nordland)</v>
      </c>
    </row>
    <row r="297" spans="1:9" x14ac:dyDescent="0.25">
      <c r="A297">
        <v>18</v>
      </c>
      <c r="B297" t="s">
        <v>2587</v>
      </c>
      <c r="C297">
        <v>1820</v>
      </c>
      <c r="D297" t="s">
        <v>2595</v>
      </c>
      <c r="E297">
        <v>18</v>
      </c>
      <c r="F297" t="s">
        <v>2587</v>
      </c>
      <c r="G297">
        <v>1820</v>
      </c>
      <c r="H297" t="s">
        <v>2595</v>
      </c>
      <c r="I297" t="str">
        <f t="shared" si="4"/>
        <v/>
      </c>
    </row>
    <row r="298" spans="1:9" x14ac:dyDescent="0.25">
      <c r="A298">
        <v>18</v>
      </c>
      <c r="B298" t="s">
        <v>2587</v>
      </c>
      <c r="C298">
        <v>1822</v>
      </c>
      <c r="D298" t="s">
        <v>2596</v>
      </c>
      <c r="E298">
        <v>18</v>
      </c>
      <c r="F298" t="s">
        <v>2587</v>
      </c>
      <c r="G298">
        <v>1822</v>
      </c>
      <c r="H298" t="s">
        <v>2596</v>
      </c>
      <c r="I298" t="str">
        <f t="shared" si="4"/>
        <v/>
      </c>
    </row>
    <row r="299" spans="1:9" x14ac:dyDescent="0.25">
      <c r="A299">
        <v>18</v>
      </c>
      <c r="B299" t="s">
        <v>2587</v>
      </c>
      <c r="C299">
        <v>1824</v>
      </c>
      <c r="D299" t="s">
        <v>2597</v>
      </c>
      <c r="E299">
        <v>18</v>
      </c>
      <c r="F299" t="s">
        <v>2587</v>
      </c>
      <c r="G299">
        <v>1824</v>
      </c>
      <c r="H299" t="s">
        <v>2597</v>
      </c>
      <c r="I299" t="str">
        <f t="shared" si="4"/>
        <v/>
      </c>
    </row>
    <row r="300" spans="1:9" x14ac:dyDescent="0.25">
      <c r="A300">
        <v>18</v>
      </c>
      <c r="B300" t="s">
        <v>2587</v>
      </c>
      <c r="C300">
        <v>1825</v>
      </c>
      <c r="D300" t="s">
        <v>2598</v>
      </c>
      <c r="E300">
        <v>18</v>
      </c>
      <c r="F300" t="s">
        <v>2587</v>
      </c>
      <c r="G300">
        <v>1825</v>
      </c>
      <c r="H300" t="s">
        <v>2598</v>
      </c>
      <c r="I300" t="str">
        <f t="shared" si="4"/>
        <v/>
      </c>
    </row>
    <row r="301" spans="1:9" x14ac:dyDescent="0.25">
      <c r="A301">
        <v>18</v>
      </c>
      <c r="B301" t="s">
        <v>2587</v>
      </c>
      <c r="C301">
        <v>1826</v>
      </c>
      <c r="D301" t="s">
        <v>2599</v>
      </c>
      <c r="E301">
        <v>18</v>
      </c>
      <c r="F301" t="s">
        <v>2587</v>
      </c>
      <c r="G301">
        <v>1826</v>
      </c>
      <c r="H301" t="s">
        <v>2599</v>
      </c>
      <c r="I301" t="str">
        <f t="shared" si="4"/>
        <v/>
      </c>
    </row>
    <row r="302" spans="1:9" x14ac:dyDescent="0.25">
      <c r="A302">
        <v>18</v>
      </c>
      <c r="B302" t="s">
        <v>2587</v>
      </c>
      <c r="C302">
        <v>1827</v>
      </c>
      <c r="D302" t="s">
        <v>2600</v>
      </c>
      <c r="E302">
        <v>18</v>
      </c>
      <c r="F302" t="s">
        <v>2587</v>
      </c>
      <c r="G302">
        <v>1827</v>
      </c>
      <c r="H302" t="s">
        <v>2600</v>
      </c>
      <c r="I302" t="str">
        <f t="shared" si="4"/>
        <v/>
      </c>
    </row>
    <row r="303" spans="1:9" x14ac:dyDescent="0.25">
      <c r="A303">
        <v>18</v>
      </c>
      <c r="B303" t="s">
        <v>2587</v>
      </c>
      <c r="C303">
        <v>1828</v>
      </c>
      <c r="D303" t="s">
        <v>2601</v>
      </c>
      <c r="E303">
        <v>18</v>
      </c>
      <c r="F303" t="s">
        <v>2587</v>
      </c>
      <c r="G303">
        <v>1828</v>
      </c>
      <c r="H303" t="s">
        <v>2601</v>
      </c>
      <c r="I303" t="str">
        <f t="shared" si="4"/>
        <v/>
      </c>
    </row>
    <row r="304" spans="1:9" x14ac:dyDescent="0.25">
      <c r="A304">
        <v>18</v>
      </c>
      <c r="B304" t="s">
        <v>2587</v>
      </c>
      <c r="C304">
        <v>1832</v>
      </c>
      <c r="D304" t="s">
        <v>2602</v>
      </c>
      <c r="E304">
        <v>18</v>
      </c>
      <c r="F304" t="s">
        <v>2587</v>
      </c>
      <c r="G304">
        <v>1832</v>
      </c>
      <c r="H304" t="s">
        <v>2602</v>
      </c>
      <c r="I304" t="str">
        <f t="shared" si="4"/>
        <v/>
      </c>
    </row>
    <row r="305" spans="1:9" x14ac:dyDescent="0.25">
      <c r="A305">
        <v>18</v>
      </c>
      <c r="B305" t="s">
        <v>2587</v>
      </c>
      <c r="C305">
        <v>1833</v>
      </c>
      <c r="D305" t="s">
        <v>2603</v>
      </c>
      <c r="E305">
        <v>18</v>
      </c>
      <c r="F305" t="s">
        <v>2587</v>
      </c>
      <c r="G305">
        <v>1833</v>
      </c>
      <c r="H305" t="s">
        <v>2603</v>
      </c>
      <c r="I305" t="str">
        <f t="shared" si="4"/>
        <v/>
      </c>
    </row>
    <row r="306" spans="1:9" x14ac:dyDescent="0.25">
      <c r="A306">
        <v>18</v>
      </c>
      <c r="B306" t="s">
        <v>2587</v>
      </c>
      <c r="C306">
        <v>1834</v>
      </c>
      <c r="D306" t="s">
        <v>2604</v>
      </c>
      <c r="E306">
        <v>18</v>
      </c>
      <c r="F306" t="s">
        <v>2587</v>
      </c>
      <c r="G306">
        <v>1834</v>
      </c>
      <c r="H306" t="s">
        <v>2604</v>
      </c>
      <c r="I306" t="str">
        <f t="shared" si="4"/>
        <v/>
      </c>
    </row>
    <row r="307" spans="1:9" x14ac:dyDescent="0.25">
      <c r="A307">
        <v>18</v>
      </c>
      <c r="B307" t="s">
        <v>2587</v>
      </c>
      <c r="C307">
        <v>1835</v>
      </c>
      <c r="D307" t="s">
        <v>2605</v>
      </c>
      <c r="E307">
        <v>18</v>
      </c>
      <c r="F307" t="s">
        <v>2587</v>
      </c>
      <c r="G307">
        <v>1835</v>
      </c>
      <c r="H307" t="s">
        <v>2605</v>
      </c>
      <c r="I307" t="str">
        <f t="shared" si="4"/>
        <v/>
      </c>
    </row>
    <row r="308" spans="1:9" x14ac:dyDescent="0.25">
      <c r="A308">
        <v>18</v>
      </c>
      <c r="B308" t="s">
        <v>2587</v>
      </c>
      <c r="C308">
        <v>1836</v>
      </c>
      <c r="D308" t="s">
        <v>2606</v>
      </c>
      <c r="E308">
        <v>18</v>
      </c>
      <c r="F308" t="s">
        <v>2587</v>
      </c>
      <c r="G308">
        <v>1836</v>
      </c>
      <c r="H308" t="s">
        <v>2606</v>
      </c>
      <c r="I308" t="str">
        <f t="shared" si="4"/>
        <v/>
      </c>
    </row>
    <row r="309" spans="1:9" x14ac:dyDescent="0.25">
      <c r="A309">
        <v>18</v>
      </c>
      <c r="B309" t="s">
        <v>2587</v>
      </c>
      <c r="C309">
        <v>1837</v>
      </c>
      <c r="D309" t="s">
        <v>2607</v>
      </c>
      <c r="E309">
        <v>18</v>
      </c>
      <c r="F309" t="s">
        <v>2587</v>
      </c>
      <c r="G309">
        <v>1837</v>
      </c>
      <c r="H309" t="s">
        <v>2607</v>
      </c>
      <c r="I309" t="str">
        <f t="shared" si="4"/>
        <v/>
      </c>
    </row>
    <row r="310" spans="1:9" x14ac:dyDescent="0.25">
      <c r="A310">
        <v>18</v>
      </c>
      <c r="B310" t="s">
        <v>2587</v>
      </c>
      <c r="C310">
        <v>1838</v>
      </c>
      <c r="D310" t="s">
        <v>2608</v>
      </c>
      <c r="E310">
        <v>18</v>
      </c>
      <c r="F310" t="s">
        <v>2587</v>
      </c>
      <c r="G310">
        <v>1838</v>
      </c>
      <c r="H310" t="s">
        <v>2608</v>
      </c>
      <c r="I310" t="str">
        <f t="shared" si="4"/>
        <v/>
      </c>
    </row>
    <row r="311" spans="1:9" x14ac:dyDescent="0.25">
      <c r="A311">
        <v>18</v>
      </c>
      <c r="B311" t="s">
        <v>2587</v>
      </c>
      <c r="C311">
        <v>1839</v>
      </c>
      <c r="D311" t="s">
        <v>2609</v>
      </c>
      <c r="E311">
        <v>18</v>
      </c>
      <c r="F311" t="s">
        <v>2587</v>
      </c>
      <c r="G311">
        <v>1839</v>
      </c>
      <c r="H311" t="s">
        <v>2609</v>
      </c>
      <c r="I311" t="str">
        <f t="shared" si="4"/>
        <v/>
      </c>
    </row>
    <row r="312" spans="1:9" x14ac:dyDescent="0.25">
      <c r="A312">
        <v>18</v>
      </c>
      <c r="B312" t="s">
        <v>2587</v>
      </c>
      <c r="C312">
        <v>1840</v>
      </c>
      <c r="D312" t="s">
        <v>2610</v>
      </c>
      <c r="E312">
        <v>18</v>
      </c>
      <c r="F312" t="s">
        <v>2587</v>
      </c>
      <c r="G312">
        <v>1840</v>
      </c>
      <c r="H312" t="s">
        <v>2610</v>
      </c>
      <c r="I312" t="str">
        <f t="shared" si="4"/>
        <v/>
      </c>
    </row>
    <row r="313" spans="1:9" x14ac:dyDescent="0.25">
      <c r="A313">
        <v>18</v>
      </c>
      <c r="B313" t="s">
        <v>2587</v>
      </c>
      <c r="C313">
        <v>1841</v>
      </c>
      <c r="D313" t="s">
        <v>2611</v>
      </c>
      <c r="E313">
        <v>18</v>
      </c>
      <c r="F313" t="s">
        <v>2587</v>
      </c>
      <c r="G313">
        <v>1841</v>
      </c>
      <c r="H313" t="s">
        <v>2611</v>
      </c>
      <c r="I313" t="str">
        <f t="shared" si="4"/>
        <v/>
      </c>
    </row>
    <row r="314" spans="1:9" x14ac:dyDescent="0.25">
      <c r="A314">
        <v>18</v>
      </c>
      <c r="B314" t="s">
        <v>2587</v>
      </c>
      <c r="C314">
        <v>1845</v>
      </c>
      <c r="D314" t="s">
        <v>2612</v>
      </c>
      <c r="E314">
        <v>18</v>
      </c>
      <c r="F314" t="s">
        <v>2587</v>
      </c>
      <c r="G314">
        <v>1845</v>
      </c>
      <c r="H314" t="s">
        <v>2612</v>
      </c>
      <c r="I314" t="str">
        <f t="shared" si="4"/>
        <v/>
      </c>
    </row>
    <row r="315" spans="1:9" x14ac:dyDescent="0.25">
      <c r="A315">
        <v>18</v>
      </c>
      <c r="B315" t="s">
        <v>2587</v>
      </c>
      <c r="C315">
        <v>1848</v>
      </c>
      <c r="D315" t="s">
        <v>2613</v>
      </c>
      <c r="E315">
        <v>18</v>
      </c>
      <c r="F315" t="s">
        <v>2587</v>
      </c>
      <c r="G315">
        <v>1848</v>
      </c>
      <c r="H315" t="s">
        <v>2613</v>
      </c>
      <c r="I315" t="str">
        <f t="shared" si="4"/>
        <v/>
      </c>
    </row>
    <row r="316" spans="1:9" x14ac:dyDescent="0.25">
      <c r="A316" s="20">
        <v>18</v>
      </c>
      <c r="B316" t="s">
        <v>2587</v>
      </c>
      <c r="C316" s="21">
        <v>1849</v>
      </c>
      <c r="D316" t="s">
        <v>2614</v>
      </c>
      <c r="E316">
        <v>18</v>
      </c>
      <c r="F316" t="s">
        <v>2587</v>
      </c>
      <c r="G316" s="21">
        <v>1875</v>
      </c>
      <c r="H316" t="s">
        <v>2614</v>
      </c>
      <c r="I316" t="str">
        <f t="shared" si="4"/>
        <v/>
      </c>
    </row>
    <row r="317" spans="1:9" x14ac:dyDescent="0.25">
      <c r="A317" s="20">
        <v>18</v>
      </c>
      <c r="B317" t="s">
        <v>2587</v>
      </c>
      <c r="C317" s="21">
        <v>1850</v>
      </c>
      <c r="D317" t="s">
        <v>2615</v>
      </c>
      <c r="E317">
        <v>18</v>
      </c>
      <c r="F317" t="s">
        <v>2587</v>
      </c>
      <c r="G317" s="21">
        <v>1806</v>
      </c>
      <c r="H317" t="s">
        <v>2589</v>
      </c>
      <c r="I317" t="str">
        <f t="shared" si="4"/>
        <v>NARVIK</v>
      </c>
    </row>
    <row r="318" spans="1:9" x14ac:dyDescent="0.25">
      <c r="A318" s="20">
        <v>18</v>
      </c>
      <c r="B318" t="s">
        <v>2587</v>
      </c>
      <c r="C318" s="21">
        <v>1850</v>
      </c>
      <c r="D318" t="s">
        <v>2615</v>
      </c>
      <c r="E318">
        <v>18</v>
      </c>
      <c r="F318" t="s">
        <v>2587</v>
      </c>
      <c r="G318" s="21">
        <v>1875</v>
      </c>
      <c r="H318" t="s">
        <v>2614</v>
      </c>
      <c r="I318" t="str">
        <f t="shared" si="4"/>
        <v>HAMARØY</v>
      </c>
    </row>
    <row r="319" spans="1:9" x14ac:dyDescent="0.25">
      <c r="A319">
        <v>18</v>
      </c>
      <c r="B319" t="s">
        <v>2587</v>
      </c>
      <c r="C319">
        <v>1851</v>
      </c>
      <c r="D319" t="s">
        <v>2616</v>
      </c>
      <c r="E319">
        <v>18</v>
      </c>
      <c r="F319" t="s">
        <v>2587</v>
      </c>
      <c r="G319">
        <v>1851</v>
      </c>
      <c r="H319" t="s">
        <v>2616</v>
      </c>
      <c r="I319" t="str">
        <f t="shared" si="4"/>
        <v/>
      </c>
    </row>
    <row r="320" spans="1:9" x14ac:dyDescent="0.25">
      <c r="A320" s="20">
        <v>18</v>
      </c>
      <c r="B320" t="s">
        <v>2587</v>
      </c>
      <c r="C320" s="21">
        <v>1852</v>
      </c>
      <c r="D320" t="s">
        <v>2617</v>
      </c>
      <c r="E320">
        <v>54</v>
      </c>
      <c r="F320" t="s">
        <v>2618</v>
      </c>
      <c r="G320" s="21">
        <v>5412</v>
      </c>
      <c r="H320" t="s">
        <v>2617</v>
      </c>
      <c r="I320" t="str">
        <f t="shared" si="4"/>
        <v/>
      </c>
    </row>
    <row r="321" spans="1:9" x14ac:dyDescent="0.25">
      <c r="A321">
        <v>18</v>
      </c>
      <c r="B321" t="s">
        <v>2587</v>
      </c>
      <c r="C321">
        <v>1853</v>
      </c>
      <c r="D321" t="s">
        <v>2619</v>
      </c>
      <c r="E321">
        <v>18</v>
      </c>
      <c r="F321" t="s">
        <v>2587</v>
      </c>
      <c r="G321">
        <v>1853</v>
      </c>
      <c r="H321" t="s">
        <v>62</v>
      </c>
      <c r="I321" t="str">
        <f t="shared" si="4"/>
        <v>Evenes - Evenássi</v>
      </c>
    </row>
    <row r="322" spans="1:9" x14ac:dyDescent="0.25">
      <c r="A322" s="20">
        <v>18</v>
      </c>
      <c r="B322" t="s">
        <v>2587</v>
      </c>
      <c r="C322" s="21">
        <v>1854</v>
      </c>
      <c r="D322" t="s">
        <v>2620</v>
      </c>
      <c r="E322">
        <v>18</v>
      </c>
      <c r="F322" t="s">
        <v>2587</v>
      </c>
      <c r="G322" s="21">
        <v>1806</v>
      </c>
      <c r="H322" t="s">
        <v>2589</v>
      </c>
      <c r="I322" t="str">
        <f t="shared" si="4"/>
        <v>NARVIK</v>
      </c>
    </row>
    <row r="323" spans="1:9" x14ac:dyDescent="0.25">
      <c r="A323">
        <v>18</v>
      </c>
      <c r="B323" t="s">
        <v>2587</v>
      </c>
      <c r="C323">
        <v>1856</v>
      </c>
      <c r="D323" t="s">
        <v>2621</v>
      </c>
      <c r="E323">
        <v>18</v>
      </c>
      <c r="F323" t="s">
        <v>2587</v>
      </c>
      <c r="G323">
        <v>1856</v>
      </c>
      <c r="H323" t="s">
        <v>2621</v>
      </c>
      <c r="I323" t="str">
        <f t="shared" ref="I323:I386" si="5">IF(D323=H323,"",H323)</f>
        <v/>
      </c>
    </row>
    <row r="324" spans="1:9" x14ac:dyDescent="0.25">
      <c r="A324">
        <v>18</v>
      </c>
      <c r="B324" t="s">
        <v>2587</v>
      </c>
      <c r="C324">
        <v>1857</v>
      </c>
      <c r="D324" t="s">
        <v>2622</v>
      </c>
      <c r="E324">
        <v>18</v>
      </c>
      <c r="F324" t="s">
        <v>2587</v>
      </c>
      <c r="G324">
        <v>1857</v>
      </c>
      <c r="H324" t="s">
        <v>2622</v>
      </c>
      <c r="I324" t="str">
        <f t="shared" si="5"/>
        <v/>
      </c>
    </row>
    <row r="325" spans="1:9" x14ac:dyDescent="0.25">
      <c r="A325">
        <v>18</v>
      </c>
      <c r="B325" t="s">
        <v>2587</v>
      </c>
      <c r="C325">
        <v>1859</v>
      </c>
      <c r="D325" t="s">
        <v>2623</v>
      </c>
      <c r="E325">
        <v>18</v>
      </c>
      <c r="F325" t="s">
        <v>2587</v>
      </c>
      <c r="G325">
        <v>1859</v>
      </c>
      <c r="H325" t="s">
        <v>2623</v>
      </c>
      <c r="I325" t="str">
        <f t="shared" si="5"/>
        <v/>
      </c>
    </row>
    <row r="326" spans="1:9" x14ac:dyDescent="0.25">
      <c r="A326">
        <v>18</v>
      </c>
      <c r="B326" t="s">
        <v>2587</v>
      </c>
      <c r="C326">
        <v>1860</v>
      </c>
      <c r="D326" t="s">
        <v>2624</v>
      </c>
      <c r="E326">
        <v>18</v>
      </c>
      <c r="F326" t="s">
        <v>2587</v>
      </c>
      <c r="G326">
        <v>1860</v>
      </c>
      <c r="H326" t="s">
        <v>2624</v>
      </c>
      <c r="I326" t="str">
        <f t="shared" si="5"/>
        <v/>
      </c>
    </row>
    <row r="327" spans="1:9" x14ac:dyDescent="0.25">
      <c r="A327">
        <v>18</v>
      </c>
      <c r="B327" t="s">
        <v>2587</v>
      </c>
      <c r="C327">
        <v>1865</v>
      </c>
      <c r="D327" t="s">
        <v>2625</v>
      </c>
      <c r="E327">
        <v>18</v>
      </c>
      <c r="F327" t="s">
        <v>2587</v>
      </c>
      <c r="G327">
        <v>1865</v>
      </c>
      <c r="H327" t="s">
        <v>2625</v>
      </c>
      <c r="I327" t="str">
        <f t="shared" si="5"/>
        <v/>
      </c>
    </row>
    <row r="328" spans="1:9" x14ac:dyDescent="0.25">
      <c r="A328">
        <v>18</v>
      </c>
      <c r="B328" t="s">
        <v>2587</v>
      </c>
      <c r="C328">
        <v>1866</v>
      </c>
      <c r="D328" t="s">
        <v>2626</v>
      </c>
      <c r="E328">
        <v>18</v>
      </c>
      <c r="F328" t="s">
        <v>2587</v>
      </c>
      <c r="G328">
        <v>1866</v>
      </c>
      <c r="H328" t="s">
        <v>2626</v>
      </c>
      <c r="I328" t="str">
        <f t="shared" si="5"/>
        <v/>
      </c>
    </row>
    <row r="329" spans="1:9" x14ac:dyDescent="0.25">
      <c r="A329">
        <v>18</v>
      </c>
      <c r="B329" t="s">
        <v>2587</v>
      </c>
      <c r="C329">
        <v>1867</v>
      </c>
      <c r="D329" t="s">
        <v>2627</v>
      </c>
      <c r="E329">
        <v>18</v>
      </c>
      <c r="F329" t="s">
        <v>2587</v>
      </c>
      <c r="G329">
        <v>1867</v>
      </c>
      <c r="H329" t="s">
        <v>2627</v>
      </c>
      <c r="I329" t="str">
        <f t="shared" si="5"/>
        <v/>
      </c>
    </row>
    <row r="330" spans="1:9" x14ac:dyDescent="0.25">
      <c r="A330">
        <v>18</v>
      </c>
      <c r="B330" t="s">
        <v>2587</v>
      </c>
      <c r="C330">
        <v>1868</v>
      </c>
      <c r="D330" t="s">
        <v>2628</v>
      </c>
      <c r="E330">
        <v>18</v>
      </c>
      <c r="F330" t="s">
        <v>2587</v>
      </c>
      <c r="G330">
        <v>1868</v>
      </c>
      <c r="H330" t="s">
        <v>2628</v>
      </c>
      <c r="I330" t="str">
        <f t="shared" si="5"/>
        <v/>
      </c>
    </row>
    <row r="331" spans="1:9" x14ac:dyDescent="0.25">
      <c r="A331">
        <v>18</v>
      </c>
      <c r="B331" t="s">
        <v>2587</v>
      </c>
      <c r="C331">
        <v>1870</v>
      </c>
      <c r="D331" t="s">
        <v>2629</v>
      </c>
      <c r="E331">
        <v>18</v>
      </c>
      <c r="F331" t="s">
        <v>2587</v>
      </c>
      <c r="G331">
        <v>1870</v>
      </c>
      <c r="H331" t="s">
        <v>2629</v>
      </c>
      <c r="I331" t="str">
        <f t="shared" si="5"/>
        <v/>
      </c>
    </row>
    <row r="332" spans="1:9" x14ac:dyDescent="0.25">
      <c r="A332">
        <v>18</v>
      </c>
      <c r="B332" t="s">
        <v>2587</v>
      </c>
      <c r="C332">
        <v>1871</v>
      </c>
      <c r="D332" t="s">
        <v>2630</v>
      </c>
      <c r="E332">
        <v>18</v>
      </c>
      <c r="F332" t="s">
        <v>2587</v>
      </c>
      <c r="G332">
        <v>1871</v>
      </c>
      <c r="H332" t="s">
        <v>2630</v>
      </c>
      <c r="I332" t="str">
        <f t="shared" si="5"/>
        <v/>
      </c>
    </row>
    <row r="333" spans="1:9" x14ac:dyDescent="0.25">
      <c r="A333">
        <v>18</v>
      </c>
      <c r="B333" t="s">
        <v>2587</v>
      </c>
      <c r="C333">
        <v>1874</v>
      </c>
      <c r="D333" t="s">
        <v>2631</v>
      </c>
      <c r="E333">
        <v>18</v>
      </c>
      <c r="F333" t="s">
        <v>2587</v>
      </c>
      <c r="G333">
        <v>1874</v>
      </c>
      <c r="H333" t="s">
        <v>2631</v>
      </c>
      <c r="I333" t="str">
        <f t="shared" si="5"/>
        <v/>
      </c>
    </row>
    <row r="334" spans="1:9" x14ac:dyDescent="0.25">
      <c r="A334" s="20">
        <v>19</v>
      </c>
      <c r="B334" t="s">
        <v>2632</v>
      </c>
      <c r="C334" s="21">
        <v>1902</v>
      </c>
      <c r="D334" t="s">
        <v>2633</v>
      </c>
      <c r="E334">
        <v>54</v>
      </c>
      <c r="F334" t="s">
        <v>2618</v>
      </c>
      <c r="G334" s="21">
        <v>5401</v>
      </c>
      <c r="H334" t="s">
        <v>2633</v>
      </c>
      <c r="I334" t="str">
        <f t="shared" si="5"/>
        <v/>
      </c>
    </row>
    <row r="335" spans="1:9" x14ac:dyDescent="0.25">
      <c r="A335" s="20">
        <v>19</v>
      </c>
      <c r="B335" t="s">
        <v>2632</v>
      </c>
      <c r="C335" s="21">
        <v>1903</v>
      </c>
      <c r="D335" t="s">
        <v>2634</v>
      </c>
      <c r="E335">
        <v>54</v>
      </c>
      <c r="F335" t="s">
        <v>2618</v>
      </c>
      <c r="G335" s="21">
        <v>5402</v>
      </c>
      <c r="H335" t="s">
        <v>2634</v>
      </c>
      <c r="I335" t="str">
        <f t="shared" si="5"/>
        <v/>
      </c>
    </row>
    <row r="336" spans="1:9" x14ac:dyDescent="0.25">
      <c r="A336" s="20">
        <v>19</v>
      </c>
      <c r="B336" t="s">
        <v>2632</v>
      </c>
      <c r="C336" s="21">
        <v>1911</v>
      </c>
      <c r="D336" t="s">
        <v>2635</v>
      </c>
      <c r="E336">
        <v>54</v>
      </c>
      <c r="F336" t="s">
        <v>2618</v>
      </c>
      <c r="G336" s="21">
        <v>5411</v>
      </c>
      <c r="H336" t="s">
        <v>2635</v>
      </c>
      <c r="I336" t="str">
        <f t="shared" si="5"/>
        <v/>
      </c>
    </row>
    <row r="337" spans="1:9" x14ac:dyDescent="0.25">
      <c r="A337" s="20">
        <v>19</v>
      </c>
      <c r="B337" t="s">
        <v>2632</v>
      </c>
      <c r="C337" s="21">
        <v>1913</v>
      </c>
      <c r="D337" t="s">
        <v>2636</v>
      </c>
      <c r="E337">
        <v>54</v>
      </c>
      <c r="F337" t="s">
        <v>2618</v>
      </c>
      <c r="G337" s="21">
        <v>5412</v>
      </c>
      <c r="H337" t="s">
        <v>2617</v>
      </c>
      <c r="I337" t="str">
        <f t="shared" si="5"/>
        <v>TJELDSUND</v>
      </c>
    </row>
    <row r="338" spans="1:9" x14ac:dyDescent="0.25">
      <c r="A338" s="20">
        <v>19</v>
      </c>
      <c r="B338" t="s">
        <v>2632</v>
      </c>
      <c r="C338" s="21">
        <v>1917</v>
      </c>
      <c r="D338" t="s">
        <v>2637</v>
      </c>
      <c r="E338">
        <v>54</v>
      </c>
      <c r="F338" t="s">
        <v>2618</v>
      </c>
      <c r="G338" s="21">
        <v>5413</v>
      </c>
      <c r="H338" t="s">
        <v>2637</v>
      </c>
      <c r="I338" t="str">
        <f t="shared" si="5"/>
        <v/>
      </c>
    </row>
    <row r="339" spans="1:9" x14ac:dyDescent="0.25">
      <c r="A339" s="20">
        <v>19</v>
      </c>
      <c r="B339" t="s">
        <v>2632</v>
      </c>
      <c r="C339" s="21">
        <v>1919</v>
      </c>
      <c r="D339" t="s">
        <v>2638</v>
      </c>
      <c r="E339">
        <v>54</v>
      </c>
      <c r="F339" t="s">
        <v>2618</v>
      </c>
      <c r="G339" s="21">
        <v>5414</v>
      </c>
      <c r="H339" t="s">
        <v>2638</v>
      </c>
      <c r="I339" t="str">
        <f t="shared" si="5"/>
        <v/>
      </c>
    </row>
    <row r="340" spans="1:9" x14ac:dyDescent="0.25">
      <c r="A340" s="20">
        <v>19</v>
      </c>
      <c r="B340" t="s">
        <v>2632</v>
      </c>
      <c r="C340" s="21">
        <v>1920</v>
      </c>
      <c r="D340" t="s">
        <v>2639</v>
      </c>
      <c r="E340">
        <v>54</v>
      </c>
      <c r="F340" t="s">
        <v>2618</v>
      </c>
      <c r="G340" s="21">
        <v>5415</v>
      </c>
      <c r="H340" t="s">
        <v>170</v>
      </c>
      <c r="I340" t="str">
        <f t="shared" si="5"/>
        <v>Loabák - Lavangen</v>
      </c>
    </row>
    <row r="341" spans="1:9" x14ac:dyDescent="0.25">
      <c r="A341" s="20">
        <v>19</v>
      </c>
      <c r="B341" t="s">
        <v>2632</v>
      </c>
      <c r="C341" s="21">
        <v>1922</v>
      </c>
      <c r="D341" t="s">
        <v>2640</v>
      </c>
      <c r="E341">
        <v>54</v>
      </c>
      <c r="F341" t="s">
        <v>2618</v>
      </c>
      <c r="G341" s="21">
        <v>5416</v>
      </c>
      <c r="H341" t="s">
        <v>2640</v>
      </c>
      <c r="I341" t="str">
        <f t="shared" si="5"/>
        <v/>
      </c>
    </row>
    <row r="342" spans="1:9" x14ac:dyDescent="0.25">
      <c r="A342" s="20">
        <v>19</v>
      </c>
      <c r="B342" t="s">
        <v>2632</v>
      </c>
      <c r="C342" s="21">
        <v>1923</v>
      </c>
      <c r="D342" t="s">
        <v>2641</v>
      </c>
      <c r="E342">
        <v>54</v>
      </c>
      <c r="F342" t="s">
        <v>2618</v>
      </c>
      <c r="G342" s="21">
        <v>5417</v>
      </c>
      <c r="H342" t="s">
        <v>2641</v>
      </c>
      <c r="I342" t="str">
        <f t="shared" si="5"/>
        <v/>
      </c>
    </row>
    <row r="343" spans="1:9" x14ac:dyDescent="0.25">
      <c r="A343" s="20">
        <v>19</v>
      </c>
      <c r="B343" t="s">
        <v>2632</v>
      </c>
      <c r="C343" s="21">
        <v>1924</v>
      </c>
      <c r="D343" t="s">
        <v>2642</v>
      </c>
      <c r="E343">
        <v>54</v>
      </c>
      <c r="F343" t="s">
        <v>2618</v>
      </c>
      <c r="G343" s="21">
        <v>5418</v>
      </c>
      <c r="H343" t="s">
        <v>2642</v>
      </c>
      <c r="I343" t="str">
        <f t="shared" si="5"/>
        <v/>
      </c>
    </row>
    <row r="344" spans="1:9" x14ac:dyDescent="0.25">
      <c r="A344" s="20">
        <v>19</v>
      </c>
      <c r="B344" t="s">
        <v>2632</v>
      </c>
      <c r="C344" s="21">
        <v>1925</v>
      </c>
      <c r="D344" t="s">
        <v>2643</v>
      </c>
      <c r="E344">
        <v>54</v>
      </c>
      <c r="F344" t="s">
        <v>2618</v>
      </c>
      <c r="G344" s="21">
        <v>5419</v>
      </c>
      <c r="H344" t="s">
        <v>2643</v>
      </c>
      <c r="I344" t="str">
        <f t="shared" si="5"/>
        <v/>
      </c>
    </row>
    <row r="345" spans="1:9" x14ac:dyDescent="0.25">
      <c r="A345" s="20">
        <v>19</v>
      </c>
      <c r="B345" t="s">
        <v>2632</v>
      </c>
      <c r="C345" s="21">
        <v>1926</v>
      </c>
      <c r="D345" t="s">
        <v>2644</v>
      </c>
      <c r="E345">
        <v>54</v>
      </c>
      <c r="F345" t="s">
        <v>2618</v>
      </c>
      <c r="G345" s="21">
        <v>5420</v>
      </c>
      <c r="H345" t="s">
        <v>2644</v>
      </c>
      <c r="I345" t="str">
        <f t="shared" si="5"/>
        <v/>
      </c>
    </row>
    <row r="346" spans="1:9" x14ac:dyDescent="0.25">
      <c r="A346" s="20">
        <v>19</v>
      </c>
      <c r="B346" t="s">
        <v>2632</v>
      </c>
      <c r="C346" s="21">
        <v>1927</v>
      </c>
      <c r="D346" t="s">
        <v>2645</v>
      </c>
      <c r="E346">
        <v>54</v>
      </c>
      <c r="F346" t="s">
        <v>2618</v>
      </c>
      <c r="G346" s="21">
        <v>5421</v>
      </c>
      <c r="H346" t="s">
        <v>2646</v>
      </c>
      <c r="I346" t="str">
        <f t="shared" si="5"/>
        <v>SENJA</v>
      </c>
    </row>
    <row r="347" spans="1:9" x14ac:dyDescent="0.25">
      <c r="A347" s="20">
        <v>19</v>
      </c>
      <c r="B347" t="s">
        <v>2632</v>
      </c>
      <c r="C347" s="21">
        <v>1928</v>
      </c>
      <c r="D347" t="s">
        <v>2647</v>
      </c>
      <c r="E347">
        <v>54</v>
      </c>
      <c r="F347" t="s">
        <v>2618</v>
      </c>
      <c r="G347" s="21">
        <v>5421</v>
      </c>
      <c r="H347" t="s">
        <v>2646</v>
      </c>
      <c r="I347" t="str">
        <f t="shared" si="5"/>
        <v>SENJA</v>
      </c>
    </row>
    <row r="348" spans="1:9" x14ac:dyDescent="0.25">
      <c r="A348" s="20">
        <v>19</v>
      </c>
      <c r="B348" t="s">
        <v>2632</v>
      </c>
      <c r="C348" s="21">
        <v>1929</v>
      </c>
      <c r="D348" t="s">
        <v>2648</v>
      </c>
      <c r="E348">
        <v>54</v>
      </c>
      <c r="F348" t="s">
        <v>2618</v>
      </c>
      <c r="G348" s="21">
        <v>5421</v>
      </c>
      <c r="H348" t="s">
        <v>2646</v>
      </c>
      <c r="I348" t="str">
        <f t="shared" si="5"/>
        <v>SENJA</v>
      </c>
    </row>
    <row r="349" spans="1:9" x14ac:dyDescent="0.25">
      <c r="A349" s="20">
        <v>19</v>
      </c>
      <c r="B349" t="s">
        <v>2632</v>
      </c>
      <c r="C349" s="21">
        <v>1931</v>
      </c>
      <c r="D349" t="s">
        <v>2649</v>
      </c>
      <c r="E349">
        <v>54</v>
      </c>
      <c r="F349" t="s">
        <v>2618</v>
      </c>
      <c r="G349" s="21">
        <v>5421</v>
      </c>
      <c r="H349" t="s">
        <v>2646</v>
      </c>
      <c r="I349" t="str">
        <f t="shared" si="5"/>
        <v>SENJA</v>
      </c>
    </row>
    <row r="350" spans="1:9" x14ac:dyDescent="0.25">
      <c r="A350" s="20">
        <v>19</v>
      </c>
      <c r="B350" t="s">
        <v>2632</v>
      </c>
      <c r="C350" s="21">
        <v>1933</v>
      </c>
      <c r="D350" t="s">
        <v>2650</v>
      </c>
      <c r="E350">
        <v>54</v>
      </c>
      <c r="F350" t="s">
        <v>2618</v>
      </c>
      <c r="G350" s="21">
        <v>5422</v>
      </c>
      <c r="H350" t="s">
        <v>2650</v>
      </c>
      <c r="I350" t="str">
        <f t="shared" si="5"/>
        <v/>
      </c>
    </row>
    <row r="351" spans="1:9" x14ac:dyDescent="0.25">
      <c r="A351" s="20">
        <v>19</v>
      </c>
      <c r="B351" t="s">
        <v>2632</v>
      </c>
      <c r="C351" s="21">
        <v>1936</v>
      </c>
      <c r="D351" t="s">
        <v>2651</v>
      </c>
      <c r="E351">
        <v>54</v>
      </c>
      <c r="F351" t="s">
        <v>2618</v>
      </c>
      <c r="G351" s="21">
        <v>5423</v>
      </c>
      <c r="H351" t="s">
        <v>2651</v>
      </c>
      <c r="I351" t="str">
        <f t="shared" si="5"/>
        <v/>
      </c>
    </row>
    <row r="352" spans="1:9" x14ac:dyDescent="0.25">
      <c r="A352" s="20">
        <v>19</v>
      </c>
      <c r="B352" t="s">
        <v>2632</v>
      </c>
      <c r="C352" s="21">
        <v>1938</v>
      </c>
      <c r="D352" t="s">
        <v>2652</v>
      </c>
      <c r="E352">
        <v>54</v>
      </c>
      <c r="F352" t="s">
        <v>2618</v>
      </c>
      <c r="G352" s="21">
        <v>5424</v>
      </c>
      <c r="H352" t="s">
        <v>2652</v>
      </c>
      <c r="I352" t="str">
        <f t="shared" si="5"/>
        <v/>
      </c>
    </row>
    <row r="353" spans="1:9" x14ac:dyDescent="0.25">
      <c r="A353" s="20">
        <v>19</v>
      </c>
      <c r="B353" t="s">
        <v>2632</v>
      </c>
      <c r="C353" s="21">
        <v>1939</v>
      </c>
      <c r="D353" t="s">
        <v>2653</v>
      </c>
      <c r="E353">
        <v>54</v>
      </c>
      <c r="F353" t="s">
        <v>2618</v>
      </c>
      <c r="G353" s="21">
        <v>5425</v>
      </c>
      <c r="H353" t="s">
        <v>280</v>
      </c>
      <c r="I353" t="str">
        <f t="shared" si="5"/>
        <v>Storfjord - Omasvuotna - Omasvuono</v>
      </c>
    </row>
    <row r="354" spans="1:9" x14ac:dyDescent="0.25">
      <c r="A354" s="20">
        <v>19</v>
      </c>
      <c r="B354" t="s">
        <v>2632</v>
      </c>
      <c r="C354" s="21">
        <v>1940</v>
      </c>
      <c r="D354" t="s">
        <v>2654</v>
      </c>
      <c r="E354">
        <v>54</v>
      </c>
      <c r="F354" t="s">
        <v>2618</v>
      </c>
      <c r="G354" s="21">
        <v>5426</v>
      </c>
      <c r="H354" t="s">
        <v>83</v>
      </c>
      <c r="I354" t="str">
        <f t="shared" si="5"/>
        <v>Gáivuotna - Kåfjord - Kaivuono</v>
      </c>
    </row>
    <row r="355" spans="1:9" x14ac:dyDescent="0.25">
      <c r="A355" s="20">
        <v>19</v>
      </c>
      <c r="B355" t="s">
        <v>2632</v>
      </c>
      <c r="C355" s="21">
        <v>1941</v>
      </c>
      <c r="D355" t="s">
        <v>2655</v>
      </c>
      <c r="E355">
        <v>54</v>
      </c>
      <c r="F355" t="s">
        <v>2618</v>
      </c>
      <c r="G355" s="21">
        <v>5427</v>
      </c>
      <c r="H355" t="s">
        <v>2655</v>
      </c>
      <c r="I355" t="str">
        <f t="shared" si="5"/>
        <v/>
      </c>
    </row>
    <row r="356" spans="1:9" x14ac:dyDescent="0.25">
      <c r="A356" s="20">
        <v>19</v>
      </c>
      <c r="B356" t="s">
        <v>2632</v>
      </c>
      <c r="C356" s="21">
        <v>1942</v>
      </c>
      <c r="D356" t="s">
        <v>2656</v>
      </c>
      <c r="E356">
        <v>54</v>
      </c>
      <c r="F356" t="s">
        <v>2618</v>
      </c>
      <c r="G356" s="21">
        <v>5428</v>
      </c>
      <c r="H356" t="s">
        <v>2656</v>
      </c>
      <c r="I356" t="str">
        <f t="shared" si="5"/>
        <v/>
      </c>
    </row>
    <row r="357" spans="1:9" x14ac:dyDescent="0.25">
      <c r="A357" s="20">
        <v>19</v>
      </c>
      <c r="B357" t="s">
        <v>2632</v>
      </c>
      <c r="C357" s="21">
        <v>1943</v>
      </c>
      <c r="D357" t="s">
        <v>2657</v>
      </c>
      <c r="E357">
        <v>54</v>
      </c>
      <c r="F357" t="s">
        <v>2618</v>
      </c>
      <c r="G357" s="21">
        <v>5429</v>
      </c>
      <c r="H357" t="s">
        <v>2657</v>
      </c>
      <c r="I357" t="str">
        <f t="shared" si="5"/>
        <v/>
      </c>
    </row>
    <row r="358" spans="1:9" x14ac:dyDescent="0.25">
      <c r="A358" s="20">
        <v>20</v>
      </c>
      <c r="B358" t="s">
        <v>2658</v>
      </c>
      <c r="C358" s="21">
        <v>2002</v>
      </c>
      <c r="D358" t="s">
        <v>2659</v>
      </c>
      <c r="E358">
        <v>54</v>
      </c>
      <c r="F358" t="s">
        <v>2618</v>
      </c>
      <c r="G358" s="21">
        <v>5404</v>
      </c>
      <c r="H358" t="s">
        <v>2659</v>
      </c>
      <c r="I358" t="str">
        <f t="shared" si="5"/>
        <v/>
      </c>
    </row>
    <row r="359" spans="1:9" x14ac:dyDescent="0.25">
      <c r="A359" s="20">
        <v>20</v>
      </c>
      <c r="B359" t="s">
        <v>2658</v>
      </c>
      <c r="C359" s="21">
        <v>2003</v>
      </c>
      <c r="D359" t="s">
        <v>2660</v>
      </c>
      <c r="E359">
        <v>54</v>
      </c>
      <c r="F359" t="s">
        <v>2618</v>
      </c>
      <c r="G359" s="21">
        <v>5405</v>
      </c>
      <c r="H359" t="s">
        <v>2660</v>
      </c>
      <c r="I359" t="str">
        <f t="shared" si="5"/>
        <v/>
      </c>
    </row>
    <row r="360" spans="1:9" x14ac:dyDescent="0.25">
      <c r="A360" s="20">
        <v>20</v>
      </c>
      <c r="B360" t="s">
        <v>2658</v>
      </c>
      <c r="C360" s="21">
        <v>2004</v>
      </c>
      <c r="D360" t="s">
        <v>2661</v>
      </c>
      <c r="E360">
        <v>54</v>
      </c>
      <c r="F360" t="s">
        <v>2618</v>
      </c>
      <c r="G360" s="21">
        <v>5406</v>
      </c>
      <c r="H360" t="s">
        <v>2661</v>
      </c>
      <c r="I360" t="str">
        <f t="shared" si="5"/>
        <v/>
      </c>
    </row>
    <row r="361" spans="1:9" x14ac:dyDescent="0.25">
      <c r="A361" s="20">
        <v>20</v>
      </c>
      <c r="B361" t="s">
        <v>2658</v>
      </c>
      <c r="C361" s="21">
        <v>2011</v>
      </c>
      <c r="D361" t="s">
        <v>2662</v>
      </c>
      <c r="E361">
        <v>54</v>
      </c>
      <c r="F361" t="s">
        <v>2618</v>
      </c>
      <c r="G361" s="21">
        <v>5430</v>
      </c>
      <c r="H361" t="s">
        <v>102</v>
      </c>
      <c r="I361" t="str">
        <f t="shared" si="5"/>
        <v>Guovdageaidnu - Kautokeino</v>
      </c>
    </row>
    <row r="362" spans="1:9" x14ac:dyDescent="0.25">
      <c r="A362" s="20">
        <v>20</v>
      </c>
      <c r="B362" t="s">
        <v>2658</v>
      </c>
      <c r="C362" s="21">
        <v>2012</v>
      </c>
      <c r="D362" t="s">
        <v>2663</v>
      </c>
      <c r="E362">
        <v>54</v>
      </c>
      <c r="F362" t="s">
        <v>2618</v>
      </c>
      <c r="G362" s="21">
        <v>5403</v>
      </c>
      <c r="H362" t="s">
        <v>2663</v>
      </c>
      <c r="I362" t="str">
        <f t="shared" si="5"/>
        <v/>
      </c>
    </row>
    <row r="363" spans="1:9" x14ac:dyDescent="0.25">
      <c r="A363" s="20">
        <v>20</v>
      </c>
      <c r="B363" t="s">
        <v>2658</v>
      </c>
      <c r="C363" s="21">
        <v>2014</v>
      </c>
      <c r="D363" t="s">
        <v>2664</v>
      </c>
      <c r="E363">
        <v>54</v>
      </c>
      <c r="F363" t="s">
        <v>2618</v>
      </c>
      <c r="G363" s="21">
        <v>5432</v>
      </c>
      <c r="H363" t="s">
        <v>2664</v>
      </c>
      <c r="I363" t="str">
        <f t="shared" si="5"/>
        <v/>
      </c>
    </row>
    <row r="364" spans="1:9" x14ac:dyDescent="0.25">
      <c r="A364" s="20">
        <v>20</v>
      </c>
      <c r="B364" t="s">
        <v>2658</v>
      </c>
      <c r="C364" s="21">
        <v>2015</v>
      </c>
      <c r="D364" t="s">
        <v>2665</v>
      </c>
      <c r="E364">
        <v>54</v>
      </c>
      <c r="F364" t="s">
        <v>2618</v>
      </c>
      <c r="G364" s="21">
        <v>5433</v>
      </c>
      <c r="H364" t="s">
        <v>2665</v>
      </c>
      <c r="I364" t="str">
        <f t="shared" si="5"/>
        <v/>
      </c>
    </row>
    <row r="365" spans="1:9" x14ac:dyDescent="0.25">
      <c r="A365" s="20">
        <v>20</v>
      </c>
      <c r="B365" t="s">
        <v>2658</v>
      </c>
      <c r="C365" s="21">
        <v>2017</v>
      </c>
      <c r="D365" t="s">
        <v>2666</v>
      </c>
      <c r="E365">
        <v>54</v>
      </c>
      <c r="F365" t="s">
        <v>2618</v>
      </c>
      <c r="G365" s="21">
        <v>5406</v>
      </c>
      <c r="H365" t="s">
        <v>2661</v>
      </c>
      <c r="I365" t="str">
        <f t="shared" si="5"/>
        <v>HAMMERFEST</v>
      </c>
    </row>
    <row r="366" spans="1:9" x14ac:dyDescent="0.25">
      <c r="A366" s="20">
        <v>20</v>
      </c>
      <c r="B366" t="s">
        <v>2658</v>
      </c>
      <c r="C366" s="21">
        <v>2018</v>
      </c>
      <c r="D366" t="s">
        <v>2667</v>
      </c>
      <c r="E366">
        <v>54</v>
      </c>
      <c r="F366" t="s">
        <v>2618</v>
      </c>
      <c r="G366" s="21">
        <v>5434</v>
      </c>
      <c r="H366" t="s">
        <v>2667</v>
      </c>
      <c r="I366" t="str">
        <f t="shared" si="5"/>
        <v/>
      </c>
    </row>
    <row r="367" spans="1:9" x14ac:dyDescent="0.25">
      <c r="A367" s="20">
        <v>20</v>
      </c>
      <c r="B367" t="s">
        <v>2658</v>
      </c>
      <c r="C367" s="21">
        <v>2019</v>
      </c>
      <c r="D367" t="s">
        <v>2668</v>
      </c>
      <c r="E367">
        <v>54</v>
      </c>
      <c r="F367" t="s">
        <v>2618</v>
      </c>
      <c r="G367" s="21">
        <v>5435</v>
      </c>
      <c r="H367" t="s">
        <v>2668</v>
      </c>
      <c r="I367" t="str">
        <f t="shared" si="5"/>
        <v/>
      </c>
    </row>
    <row r="368" spans="1:9" x14ac:dyDescent="0.25">
      <c r="A368" s="20">
        <v>20</v>
      </c>
      <c r="B368" t="s">
        <v>2658</v>
      </c>
      <c r="C368" s="21">
        <v>2020</v>
      </c>
      <c r="D368" t="s">
        <v>2669</v>
      </c>
      <c r="E368">
        <v>54</v>
      </c>
      <c r="F368" t="s">
        <v>2618</v>
      </c>
      <c r="G368" s="21">
        <v>5436</v>
      </c>
      <c r="H368" t="s">
        <v>226</v>
      </c>
      <c r="I368" t="str">
        <f t="shared" si="5"/>
        <v>Porsanger - Porsángu - Porsanki </v>
      </c>
    </row>
    <row r="369" spans="1:9" x14ac:dyDescent="0.25">
      <c r="A369" s="20">
        <v>20</v>
      </c>
      <c r="B369" t="s">
        <v>2658</v>
      </c>
      <c r="C369" s="21">
        <v>2021</v>
      </c>
      <c r="D369" t="s">
        <v>2670</v>
      </c>
      <c r="E369">
        <v>54</v>
      </c>
      <c r="F369" t="s">
        <v>2618</v>
      </c>
      <c r="G369" s="21">
        <v>5437</v>
      </c>
      <c r="H369" t="s">
        <v>2670</v>
      </c>
      <c r="I369" t="s">
        <v>140</v>
      </c>
    </row>
    <row r="370" spans="1:9" x14ac:dyDescent="0.25">
      <c r="A370" s="20">
        <v>20</v>
      </c>
      <c r="B370" t="s">
        <v>2658</v>
      </c>
      <c r="C370" s="21">
        <v>2022</v>
      </c>
      <c r="D370" t="s">
        <v>2671</v>
      </c>
      <c r="E370">
        <v>54</v>
      </c>
      <c r="F370" t="s">
        <v>2618</v>
      </c>
      <c r="G370" s="21">
        <v>5438</v>
      </c>
      <c r="H370" t="s">
        <v>2671</v>
      </c>
      <c r="I370" t="str">
        <f t="shared" si="5"/>
        <v/>
      </c>
    </row>
    <row r="371" spans="1:9" x14ac:dyDescent="0.25">
      <c r="A371" s="20">
        <v>20</v>
      </c>
      <c r="B371" t="s">
        <v>2658</v>
      </c>
      <c r="C371" s="21">
        <v>2023</v>
      </c>
      <c r="D371" t="s">
        <v>2672</v>
      </c>
      <c r="E371">
        <v>54</v>
      </c>
      <c r="F371" t="s">
        <v>2618</v>
      </c>
      <c r="G371" s="21">
        <v>5439</v>
      </c>
      <c r="H371" t="s">
        <v>2672</v>
      </c>
      <c r="I371" t="str">
        <f t="shared" si="5"/>
        <v/>
      </c>
    </row>
    <row r="372" spans="1:9" x14ac:dyDescent="0.25">
      <c r="A372" s="20">
        <v>20</v>
      </c>
      <c r="B372" t="s">
        <v>2658</v>
      </c>
      <c r="C372" s="21">
        <v>2024</v>
      </c>
      <c r="D372" t="s">
        <v>2673</v>
      </c>
      <c r="E372">
        <v>54</v>
      </c>
      <c r="F372" t="s">
        <v>2618</v>
      </c>
      <c r="G372" s="21">
        <v>5440</v>
      </c>
      <c r="H372" t="s">
        <v>2673</v>
      </c>
      <c r="I372" t="str">
        <f t="shared" si="5"/>
        <v/>
      </c>
    </row>
    <row r="373" spans="1:9" x14ac:dyDescent="0.25">
      <c r="A373" s="20">
        <v>20</v>
      </c>
      <c r="B373" t="s">
        <v>2658</v>
      </c>
      <c r="C373" s="21">
        <v>2025</v>
      </c>
      <c r="D373" t="s">
        <v>2674</v>
      </c>
      <c r="E373">
        <v>54</v>
      </c>
      <c r="F373" t="s">
        <v>2618</v>
      </c>
      <c r="G373" s="21">
        <v>5441</v>
      </c>
      <c r="H373" t="s">
        <v>2674</v>
      </c>
      <c r="I373" t="str">
        <f t="shared" si="5"/>
        <v/>
      </c>
    </row>
    <row r="374" spans="1:9" x14ac:dyDescent="0.25">
      <c r="A374" s="20">
        <v>20</v>
      </c>
      <c r="B374" t="s">
        <v>2658</v>
      </c>
      <c r="C374" s="21">
        <v>2027</v>
      </c>
      <c r="D374" t="s">
        <v>2675</v>
      </c>
      <c r="E374">
        <v>54</v>
      </c>
      <c r="F374" t="s">
        <v>2618</v>
      </c>
      <c r="G374" s="21">
        <v>5442</v>
      </c>
      <c r="H374" t="s">
        <v>319</v>
      </c>
      <c r="I374" t="str">
        <f t="shared" si="5"/>
        <v>Unjárga - Nesseby</v>
      </c>
    </row>
    <row r="375" spans="1:9" x14ac:dyDescent="0.25">
      <c r="A375" s="20">
        <v>20</v>
      </c>
      <c r="B375" t="s">
        <v>2658</v>
      </c>
      <c r="C375" s="21">
        <v>2028</v>
      </c>
      <c r="D375" t="s">
        <v>2676</v>
      </c>
      <c r="E375">
        <v>54</v>
      </c>
      <c r="F375" t="s">
        <v>2618</v>
      </c>
      <c r="G375" s="21">
        <v>5443</v>
      </c>
      <c r="H375" t="s">
        <v>2676</v>
      </c>
      <c r="I375" t="str">
        <f t="shared" si="5"/>
        <v/>
      </c>
    </row>
    <row r="376" spans="1:9" x14ac:dyDescent="0.25">
      <c r="A376" s="20">
        <v>20</v>
      </c>
      <c r="B376" t="s">
        <v>2658</v>
      </c>
      <c r="C376" s="21">
        <v>2030</v>
      </c>
      <c r="D376" t="s">
        <v>2677</v>
      </c>
      <c r="E376">
        <v>54</v>
      </c>
      <c r="F376" t="s">
        <v>2618</v>
      </c>
      <c r="G376" s="21">
        <v>5444</v>
      </c>
      <c r="H376" t="s">
        <v>2677</v>
      </c>
      <c r="I376" t="str">
        <f t="shared" si="5"/>
        <v/>
      </c>
    </row>
    <row r="377" spans="1:9" x14ac:dyDescent="0.25">
      <c r="A377" s="20">
        <v>50</v>
      </c>
      <c r="B377" t="s">
        <v>2583</v>
      </c>
      <c r="C377" s="21">
        <v>5001</v>
      </c>
      <c r="D377" t="s">
        <v>2678</v>
      </c>
      <c r="E377">
        <v>50</v>
      </c>
      <c r="F377" t="s">
        <v>2583</v>
      </c>
      <c r="G377" s="21">
        <v>5001</v>
      </c>
      <c r="H377" t="s">
        <v>2678</v>
      </c>
      <c r="I377" t="str">
        <f t="shared" si="5"/>
        <v/>
      </c>
    </row>
    <row r="378" spans="1:9" x14ac:dyDescent="0.25">
      <c r="A378" s="20">
        <v>50</v>
      </c>
      <c r="B378" t="s">
        <v>2583</v>
      </c>
      <c r="C378" s="21">
        <v>5004</v>
      </c>
      <c r="D378" t="s">
        <v>2679</v>
      </c>
      <c r="E378">
        <v>50</v>
      </c>
      <c r="F378" t="s">
        <v>2583</v>
      </c>
      <c r="G378" s="21">
        <v>5006</v>
      </c>
      <c r="H378" t="s">
        <v>2679</v>
      </c>
      <c r="I378" t="str">
        <f t="shared" si="5"/>
        <v/>
      </c>
    </row>
    <row r="379" spans="1:9" x14ac:dyDescent="0.25">
      <c r="A379" s="20">
        <v>50</v>
      </c>
      <c r="B379" t="s">
        <v>2583</v>
      </c>
      <c r="C379" s="21">
        <v>5005</v>
      </c>
      <c r="D379" t="s">
        <v>2680</v>
      </c>
      <c r="E379">
        <v>50</v>
      </c>
      <c r="F379" t="s">
        <v>2583</v>
      </c>
      <c r="G379" s="21">
        <v>5007</v>
      </c>
      <c r="H379" t="s">
        <v>2680</v>
      </c>
      <c r="I379" t="str">
        <f t="shared" si="5"/>
        <v/>
      </c>
    </row>
    <row r="380" spans="1:9" x14ac:dyDescent="0.25">
      <c r="A380" s="20">
        <v>50</v>
      </c>
      <c r="B380" t="s">
        <v>2583</v>
      </c>
      <c r="C380" s="21">
        <v>5011</v>
      </c>
      <c r="D380" t="s">
        <v>2681</v>
      </c>
      <c r="E380">
        <v>50</v>
      </c>
      <c r="F380" t="s">
        <v>2583</v>
      </c>
      <c r="G380" s="21">
        <v>5055</v>
      </c>
      <c r="H380" t="s">
        <v>2584</v>
      </c>
      <c r="I380" t="str">
        <f t="shared" si="5"/>
        <v>HEIM</v>
      </c>
    </row>
    <row r="381" spans="1:9" x14ac:dyDescent="0.25">
      <c r="A381" s="20">
        <v>50</v>
      </c>
      <c r="B381" t="s">
        <v>2583</v>
      </c>
      <c r="C381" s="21">
        <v>5012</v>
      </c>
      <c r="D381" t="s">
        <v>2682</v>
      </c>
      <c r="E381">
        <v>50</v>
      </c>
      <c r="F381" t="s">
        <v>2583</v>
      </c>
      <c r="G381" s="21">
        <v>5055</v>
      </c>
      <c r="H381" t="s">
        <v>2584</v>
      </c>
      <c r="I381" t="str">
        <f t="shared" si="5"/>
        <v>HEIM</v>
      </c>
    </row>
    <row r="382" spans="1:9" x14ac:dyDescent="0.25">
      <c r="A382" s="20">
        <v>50</v>
      </c>
      <c r="B382" t="s">
        <v>2583</v>
      </c>
      <c r="C382" s="21">
        <v>5012</v>
      </c>
      <c r="D382" t="s">
        <v>2682</v>
      </c>
      <c r="E382">
        <v>50</v>
      </c>
      <c r="F382" t="s">
        <v>2583</v>
      </c>
      <c r="G382" s="21">
        <v>5056</v>
      </c>
      <c r="H382" t="s">
        <v>2683</v>
      </c>
      <c r="I382" t="str">
        <f t="shared" si="5"/>
        <v>HITRA</v>
      </c>
    </row>
    <row r="383" spans="1:9" x14ac:dyDescent="0.25">
      <c r="A383" s="20">
        <v>50</v>
      </c>
      <c r="B383" t="s">
        <v>2583</v>
      </c>
      <c r="C383" s="21">
        <v>5012</v>
      </c>
      <c r="D383" t="s">
        <v>2682</v>
      </c>
      <c r="E383">
        <v>50</v>
      </c>
      <c r="F383" t="s">
        <v>2583</v>
      </c>
      <c r="G383" s="21">
        <v>5059</v>
      </c>
      <c r="H383" t="s">
        <v>2684</v>
      </c>
      <c r="I383" t="str">
        <f t="shared" si="5"/>
        <v>ORKLAND</v>
      </c>
    </row>
    <row r="384" spans="1:9" x14ac:dyDescent="0.25">
      <c r="A384" s="20">
        <v>50</v>
      </c>
      <c r="B384" t="s">
        <v>2583</v>
      </c>
      <c r="C384" s="21">
        <v>5013</v>
      </c>
      <c r="D384" t="s">
        <v>2683</v>
      </c>
      <c r="E384">
        <v>50</v>
      </c>
      <c r="F384" t="s">
        <v>2583</v>
      </c>
      <c r="G384" s="21">
        <v>5056</v>
      </c>
      <c r="H384" t="s">
        <v>2683</v>
      </c>
      <c r="I384" t="str">
        <f t="shared" si="5"/>
        <v/>
      </c>
    </row>
    <row r="385" spans="1:9" x14ac:dyDescent="0.25">
      <c r="A385">
        <v>50</v>
      </c>
      <c r="B385" t="s">
        <v>2583</v>
      </c>
      <c r="C385">
        <v>5014</v>
      </c>
      <c r="D385" t="s">
        <v>2685</v>
      </c>
      <c r="E385">
        <v>50</v>
      </c>
      <c r="F385" t="s">
        <v>2583</v>
      </c>
      <c r="G385">
        <v>5014</v>
      </c>
      <c r="H385" t="s">
        <v>2685</v>
      </c>
      <c r="I385" t="str">
        <f t="shared" si="5"/>
        <v/>
      </c>
    </row>
    <row r="386" spans="1:9" x14ac:dyDescent="0.25">
      <c r="A386" s="20">
        <v>50</v>
      </c>
      <c r="B386" t="s">
        <v>2583</v>
      </c>
      <c r="C386" s="21">
        <v>5015</v>
      </c>
      <c r="D386" t="s">
        <v>2686</v>
      </c>
      <c r="E386">
        <v>50</v>
      </c>
      <c r="F386" t="s">
        <v>2583</v>
      </c>
      <c r="G386" s="21">
        <v>5057</v>
      </c>
      <c r="H386" t="s">
        <v>2686</v>
      </c>
      <c r="I386" t="str">
        <f t="shared" si="5"/>
        <v/>
      </c>
    </row>
    <row r="387" spans="1:9" x14ac:dyDescent="0.25">
      <c r="A387" s="20">
        <v>50</v>
      </c>
      <c r="B387" t="s">
        <v>2583</v>
      </c>
      <c r="C387" s="21">
        <v>5016</v>
      </c>
      <c r="D387" t="s">
        <v>2687</v>
      </c>
      <c r="E387">
        <v>50</v>
      </c>
      <c r="F387" t="s">
        <v>2583</v>
      </c>
      <c r="G387" s="21">
        <v>5059</v>
      </c>
      <c r="H387" t="s">
        <v>2684</v>
      </c>
      <c r="I387" t="str">
        <f t="shared" ref="I387:I426" si="6">IF(D387=H387,"",H387)</f>
        <v>ORKLAND</v>
      </c>
    </row>
    <row r="388" spans="1:9" x14ac:dyDescent="0.25">
      <c r="A388" s="20">
        <v>50</v>
      </c>
      <c r="B388" t="s">
        <v>2583</v>
      </c>
      <c r="C388" s="21">
        <v>5017</v>
      </c>
      <c r="D388" t="s">
        <v>2688</v>
      </c>
      <c r="E388">
        <v>50</v>
      </c>
      <c r="F388" t="s">
        <v>2583</v>
      </c>
      <c r="G388" s="21">
        <v>5057</v>
      </c>
      <c r="H388" t="s">
        <v>2686</v>
      </c>
      <c r="I388" t="str">
        <f t="shared" si="6"/>
        <v>ØRLAND</v>
      </c>
    </row>
    <row r="389" spans="1:9" x14ac:dyDescent="0.25">
      <c r="A389" s="20">
        <v>50</v>
      </c>
      <c r="B389" t="s">
        <v>2583</v>
      </c>
      <c r="C389" s="21">
        <v>5018</v>
      </c>
      <c r="D389" t="s">
        <v>2689</v>
      </c>
      <c r="E389">
        <v>50</v>
      </c>
      <c r="F389" t="s">
        <v>2583</v>
      </c>
      <c r="G389" s="21">
        <v>5058</v>
      </c>
      <c r="H389" t="s">
        <v>2689</v>
      </c>
      <c r="I389" t="str">
        <f t="shared" si="6"/>
        <v/>
      </c>
    </row>
    <row r="390" spans="1:9" x14ac:dyDescent="0.25">
      <c r="A390" s="20">
        <v>50</v>
      </c>
      <c r="B390" t="s">
        <v>2583</v>
      </c>
      <c r="C390" s="21">
        <v>5019</v>
      </c>
      <c r="D390" t="s">
        <v>2690</v>
      </c>
      <c r="E390">
        <v>50</v>
      </c>
      <c r="F390" t="s">
        <v>2583</v>
      </c>
      <c r="G390" s="21">
        <v>5058</v>
      </c>
      <c r="H390" t="s">
        <v>2689</v>
      </c>
      <c r="I390" t="str">
        <f t="shared" si="6"/>
        <v>ÅFJORD</v>
      </c>
    </row>
    <row r="391" spans="1:9" x14ac:dyDescent="0.25">
      <c r="A391">
        <v>50</v>
      </c>
      <c r="B391" t="s">
        <v>2583</v>
      </c>
      <c r="C391">
        <v>5020</v>
      </c>
      <c r="D391" t="s">
        <v>2691</v>
      </c>
      <c r="E391">
        <v>50</v>
      </c>
      <c r="F391" t="s">
        <v>2583</v>
      </c>
      <c r="G391">
        <v>5020</v>
      </c>
      <c r="H391" t="s">
        <v>2691</v>
      </c>
      <c r="I391" t="str">
        <f t="shared" si="6"/>
        <v/>
      </c>
    </row>
    <row r="392" spans="1:9" x14ac:dyDescent="0.25">
      <c r="A392">
        <v>50</v>
      </c>
      <c r="B392" t="s">
        <v>2583</v>
      </c>
      <c r="C392">
        <v>5021</v>
      </c>
      <c r="D392" t="s">
        <v>2692</v>
      </c>
      <c r="E392">
        <v>50</v>
      </c>
      <c r="F392" t="s">
        <v>2583</v>
      </c>
      <c r="G392">
        <v>5021</v>
      </c>
      <c r="H392" t="s">
        <v>2692</v>
      </c>
      <c r="I392" t="str">
        <f t="shared" si="6"/>
        <v/>
      </c>
    </row>
    <row r="393" spans="1:9" x14ac:dyDescent="0.25">
      <c r="A393">
        <v>50</v>
      </c>
      <c r="B393" t="s">
        <v>2583</v>
      </c>
      <c r="C393">
        <v>5022</v>
      </c>
      <c r="D393" t="s">
        <v>2693</v>
      </c>
      <c r="E393">
        <v>50</v>
      </c>
      <c r="F393" t="s">
        <v>2583</v>
      </c>
      <c r="G393">
        <v>5022</v>
      </c>
      <c r="H393" t="s">
        <v>2693</v>
      </c>
      <c r="I393" t="str">
        <f t="shared" si="6"/>
        <v/>
      </c>
    </row>
    <row r="394" spans="1:9" x14ac:dyDescent="0.25">
      <c r="A394" s="20">
        <v>50</v>
      </c>
      <c r="B394" t="s">
        <v>2583</v>
      </c>
      <c r="C394" s="21">
        <v>5023</v>
      </c>
      <c r="D394" t="s">
        <v>2694</v>
      </c>
      <c r="E394">
        <v>50</v>
      </c>
      <c r="F394" t="s">
        <v>2583</v>
      </c>
      <c r="G394" s="21">
        <v>5059</v>
      </c>
      <c r="H394" t="s">
        <v>2684</v>
      </c>
      <c r="I394" t="str">
        <f t="shared" si="6"/>
        <v>ORKLAND</v>
      </c>
    </row>
    <row r="395" spans="1:9" x14ac:dyDescent="0.25">
      <c r="A395" s="20">
        <v>50</v>
      </c>
      <c r="B395" t="s">
        <v>2583</v>
      </c>
      <c r="C395" s="21">
        <v>5024</v>
      </c>
      <c r="D395" t="s">
        <v>2695</v>
      </c>
      <c r="E395">
        <v>50</v>
      </c>
      <c r="F395" t="s">
        <v>2583</v>
      </c>
      <c r="G395" s="21">
        <v>5059</v>
      </c>
      <c r="H395" t="s">
        <v>2684</v>
      </c>
      <c r="I395" t="str">
        <f t="shared" si="6"/>
        <v>ORKLAND</v>
      </c>
    </row>
    <row r="396" spans="1:9" x14ac:dyDescent="0.25">
      <c r="A396">
        <v>50</v>
      </c>
      <c r="B396" t="s">
        <v>2583</v>
      </c>
      <c r="C396">
        <v>5025</v>
      </c>
      <c r="D396" t="s">
        <v>2696</v>
      </c>
      <c r="E396">
        <v>50</v>
      </c>
      <c r="F396" t="s">
        <v>2583</v>
      </c>
      <c r="G396">
        <v>5025</v>
      </c>
      <c r="H396" t="s">
        <v>2696</v>
      </c>
      <c r="I396" t="str">
        <f t="shared" si="6"/>
        <v/>
      </c>
    </row>
    <row r="397" spans="1:9" x14ac:dyDescent="0.25">
      <c r="A397">
        <v>50</v>
      </c>
      <c r="B397" t="s">
        <v>2583</v>
      </c>
      <c r="C397">
        <v>5026</v>
      </c>
      <c r="D397" t="s">
        <v>2697</v>
      </c>
      <c r="E397">
        <v>50</v>
      </c>
      <c r="F397" t="s">
        <v>2583</v>
      </c>
      <c r="G397">
        <v>5026</v>
      </c>
      <c r="H397" t="s">
        <v>2697</v>
      </c>
      <c r="I397" t="str">
        <f t="shared" si="6"/>
        <v/>
      </c>
    </row>
    <row r="398" spans="1:9" x14ac:dyDescent="0.25">
      <c r="A398">
        <v>50</v>
      </c>
      <c r="B398" t="s">
        <v>2583</v>
      </c>
      <c r="C398">
        <v>5027</v>
      </c>
      <c r="D398" t="s">
        <v>2698</v>
      </c>
      <c r="E398">
        <v>50</v>
      </c>
      <c r="F398" t="s">
        <v>2583</v>
      </c>
      <c r="G398">
        <v>5027</v>
      </c>
      <c r="H398" t="s">
        <v>2698</v>
      </c>
      <c r="I398" t="str">
        <f t="shared" si="6"/>
        <v/>
      </c>
    </row>
    <row r="399" spans="1:9" x14ac:dyDescent="0.25">
      <c r="A399">
        <v>50</v>
      </c>
      <c r="B399" t="s">
        <v>2583</v>
      </c>
      <c r="C399">
        <v>5028</v>
      </c>
      <c r="D399" t="s">
        <v>2699</v>
      </c>
      <c r="E399">
        <v>50</v>
      </c>
      <c r="F399" t="s">
        <v>2583</v>
      </c>
      <c r="G399">
        <v>5028</v>
      </c>
      <c r="H399" t="s">
        <v>2699</v>
      </c>
      <c r="I399" t="str">
        <f t="shared" si="6"/>
        <v/>
      </c>
    </row>
    <row r="400" spans="1:9" x14ac:dyDescent="0.25">
      <c r="A400">
        <v>50</v>
      </c>
      <c r="B400" t="s">
        <v>2583</v>
      </c>
      <c r="C400">
        <v>5029</v>
      </c>
      <c r="D400" t="s">
        <v>2700</v>
      </c>
      <c r="E400">
        <v>50</v>
      </c>
      <c r="F400" t="s">
        <v>2583</v>
      </c>
      <c r="G400">
        <v>5029</v>
      </c>
      <c r="H400" t="s">
        <v>2700</v>
      </c>
      <c r="I400" t="str">
        <f t="shared" si="6"/>
        <v/>
      </c>
    </row>
    <row r="401" spans="1:9" x14ac:dyDescent="0.25">
      <c r="A401" s="20">
        <v>50</v>
      </c>
      <c r="B401" t="s">
        <v>2583</v>
      </c>
      <c r="C401" s="21">
        <v>5030</v>
      </c>
      <c r="D401" t="s">
        <v>2701</v>
      </c>
      <c r="E401">
        <v>50</v>
      </c>
      <c r="F401" t="s">
        <v>2583</v>
      </c>
      <c r="G401" s="21">
        <v>5001</v>
      </c>
      <c r="H401" t="s">
        <v>2678</v>
      </c>
      <c r="I401" t="str">
        <f t="shared" si="6"/>
        <v>TRONDHEIM</v>
      </c>
    </row>
    <row r="402" spans="1:9" x14ac:dyDescent="0.25">
      <c r="A402">
        <v>50</v>
      </c>
      <c r="B402" t="s">
        <v>2583</v>
      </c>
      <c r="C402">
        <v>5031</v>
      </c>
      <c r="D402" t="s">
        <v>2702</v>
      </c>
      <c r="E402">
        <v>50</v>
      </c>
      <c r="F402" t="s">
        <v>2583</v>
      </c>
      <c r="G402">
        <v>5031</v>
      </c>
      <c r="H402" t="s">
        <v>2702</v>
      </c>
      <c r="I402" t="str">
        <f t="shared" si="6"/>
        <v/>
      </c>
    </row>
    <row r="403" spans="1:9" x14ac:dyDescent="0.25">
      <c r="A403">
        <v>50</v>
      </c>
      <c r="B403" t="s">
        <v>2583</v>
      </c>
      <c r="C403">
        <v>5032</v>
      </c>
      <c r="D403" t="s">
        <v>2703</v>
      </c>
      <c r="E403">
        <v>50</v>
      </c>
      <c r="F403" t="s">
        <v>2583</v>
      </c>
      <c r="G403">
        <v>5032</v>
      </c>
      <c r="H403" t="s">
        <v>2703</v>
      </c>
      <c r="I403" t="str">
        <f t="shared" si="6"/>
        <v/>
      </c>
    </row>
    <row r="404" spans="1:9" x14ac:dyDescent="0.25">
      <c r="A404">
        <v>50</v>
      </c>
      <c r="B404" t="s">
        <v>2583</v>
      </c>
      <c r="C404">
        <v>5033</v>
      </c>
      <c r="D404" t="s">
        <v>2704</v>
      </c>
      <c r="E404">
        <v>50</v>
      </c>
      <c r="F404" t="s">
        <v>2583</v>
      </c>
      <c r="G404">
        <v>5033</v>
      </c>
      <c r="H404" t="s">
        <v>2704</v>
      </c>
      <c r="I404" t="str">
        <f t="shared" si="6"/>
        <v/>
      </c>
    </row>
    <row r="405" spans="1:9" x14ac:dyDescent="0.25">
      <c r="A405">
        <v>50</v>
      </c>
      <c r="B405" t="s">
        <v>2583</v>
      </c>
      <c r="C405">
        <v>5034</v>
      </c>
      <c r="D405" t="s">
        <v>2705</v>
      </c>
      <c r="E405">
        <v>50</v>
      </c>
      <c r="F405" t="s">
        <v>2583</v>
      </c>
      <c r="G405">
        <v>5034</v>
      </c>
      <c r="H405" t="s">
        <v>2705</v>
      </c>
      <c r="I405" t="str">
        <f t="shared" si="6"/>
        <v/>
      </c>
    </row>
    <row r="406" spans="1:9" x14ac:dyDescent="0.25">
      <c r="A406">
        <v>50</v>
      </c>
      <c r="B406" t="s">
        <v>2583</v>
      </c>
      <c r="C406">
        <v>5035</v>
      </c>
      <c r="D406" t="s">
        <v>2706</v>
      </c>
      <c r="E406">
        <v>50</v>
      </c>
      <c r="F406" t="s">
        <v>2583</v>
      </c>
      <c r="G406">
        <v>5035</v>
      </c>
      <c r="H406" t="s">
        <v>2706</v>
      </c>
      <c r="I406" t="str">
        <f t="shared" si="6"/>
        <v/>
      </c>
    </row>
    <row r="407" spans="1:9" x14ac:dyDescent="0.25">
      <c r="A407">
        <v>50</v>
      </c>
      <c r="B407" t="s">
        <v>2583</v>
      </c>
      <c r="C407">
        <v>5036</v>
      </c>
      <c r="D407" t="s">
        <v>2707</v>
      </c>
      <c r="E407">
        <v>50</v>
      </c>
      <c r="F407" t="s">
        <v>2583</v>
      </c>
      <c r="G407">
        <v>5036</v>
      </c>
      <c r="H407" t="s">
        <v>2707</v>
      </c>
      <c r="I407" t="str">
        <f t="shared" si="6"/>
        <v/>
      </c>
    </row>
    <row r="408" spans="1:9" x14ac:dyDescent="0.25">
      <c r="A408">
        <v>50</v>
      </c>
      <c r="B408" t="s">
        <v>2583</v>
      </c>
      <c r="C408">
        <v>5037</v>
      </c>
      <c r="D408" t="s">
        <v>2708</v>
      </c>
      <c r="E408">
        <v>50</v>
      </c>
      <c r="F408" t="s">
        <v>2583</v>
      </c>
      <c r="G408">
        <v>5037</v>
      </c>
      <c r="H408" t="s">
        <v>2708</v>
      </c>
      <c r="I408" t="str">
        <f t="shared" si="6"/>
        <v/>
      </c>
    </row>
    <row r="409" spans="1:9" x14ac:dyDescent="0.25">
      <c r="A409">
        <v>50</v>
      </c>
      <c r="B409" t="s">
        <v>2583</v>
      </c>
      <c r="C409">
        <v>5038</v>
      </c>
      <c r="D409" t="s">
        <v>2709</v>
      </c>
      <c r="E409">
        <v>50</v>
      </c>
      <c r="F409" t="s">
        <v>2583</v>
      </c>
      <c r="G409">
        <v>5038</v>
      </c>
      <c r="H409" t="s">
        <v>2709</v>
      </c>
      <c r="I409" t="str">
        <f t="shared" si="6"/>
        <v/>
      </c>
    </row>
    <row r="410" spans="1:9" x14ac:dyDescent="0.25">
      <c r="A410" s="20">
        <v>50</v>
      </c>
      <c r="B410" t="s">
        <v>2583</v>
      </c>
      <c r="C410" s="21">
        <v>5039</v>
      </c>
      <c r="D410" t="s">
        <v>2710</v>
      </c>
      <c r="E410">
        <v>50</v>
      </c>
      <c r="F410" t="s">
        <v>2583</v>
      </c>
      <c r="G410" s="21">
        <v>5006</v>
      </c>
      <c r="H410" t="s">
        <v>2679</v>
      </c>
      <c r="I410" t="str">
        <f t="shared" si="6"/>
        <v>STEINKJER</v>
      </c>
    </row>
    <row r="411" spans="1:9" x14ac:dyDescent="0.25">
      <c r="A411" s="20">
        <v>50</v>
      </c>
      <c r="B411" t="s">
        <v>2583</v>
      </c>
      <c r="C411" s="21">
        <v>5040</v>
      </c>
      <c r="D411" t="s">
        <v>2711</v>
      </c>
      <c r="E411">
        <v>50</v>
      </c>
      <c r="F411" t="s">
        <v>2583</v>
      </c>
      <c r="G411" s="21">
        <v>5007</v>
      </c>
      <c r="H411" t="s">
        <v>2680</v>
      </c>
      <c r="I411" t="str">
        <f t="shared" si="6"/>
        <v>NAMSOS</v>
      </c>
    </row>
    <row r="412" spans="1:9" x14ac:dyDescent="0.25">
      <c r="A412">
        <v>50</v>
      </c>
      <c r="B412" t="s">
        <v>2583</v>
      </c>
      <c r="C412">
        <v>5041</v>
      </c>
      <c r="D412" t="s">
        <v>2712</v>
      </c>
      <c r="E412">
        <v>50</v>
      </c>
      <c r="F412" t="s">
        <v>2583</v>
      </c>
      <c r="G412">
        <v>5041</v>
      </c>
      <c r="H412" t="s">
        <v>266</v>
      </c>
      <c r="I412" t="str">
        <f t="shared" si="6"/>
        <v>Snåase - Snåsa</v>
      </c>
    </row>
    <row r="413" spans="1:9" x14ac:dyDescent="0.25">
      <c r="A413">
        <v>50</v>
      </c>
      <c r="B413" t="s">
        <v>2583</v>
      </c>
      <c r="C413">
        <v>5042</v>
      </c>
      <c r="D413" t="s">
        <v>2713</v>
      </c>
      <c r="E413">
        <v>50</v>
      </c>
      <c r="F413" t="s">
        <v>2583</v>
      </c>
      <c r="G413">
        <v>5042</v>
      </c>
      <c r="H413" t="s">
        <v>2713</v>
      </c>
      <c r="I413" t="str">
        <f t="shared" si="6"/>
        <v/>
      </c>
    </row>
    <row r="414" spans="1:9" x14ac:dyDescent="0.25">
      <c r="A414">
        <v>50</v>
      </c>
      <c r="B414" t="s">
        <v>2583</v>
      </c>
      <c r="C414">
        <v>5043</v>
      </c>
      <c r="D414" t="s">
        <v>2714</v>
      </c>
      <c r="E414">
        <v>50</v>
      </c>
      <c r="F414" t="s">
        <v>2583</v>
      </c>
      <c r="G414">
        <v>5043</v>
      </c>
      <c r="H414" t="s">
        <v>228</v>
      </c>
      <c r="I414" t="str">
        <f t="shared" si="6"/>
        <v>Raarvihke - Røyrvik</v>
      </c>
    </row>
    <row r="415" spans="1:9" x14ac:dyDescent="0.25">
      <c r="A415">
        <v>50</v>
      </c>
      <c r="B415" t="s">
        <v>2583</v>
      </c>
      <c r="C415">
        <v>5044</v>
      </c>
      <c r="D415" t="s">
        <v>2715</v>
      </c>
      <c r="E415">
        <v>50</v>
      </c>
      <c r="F415" t="s">
        <v>2583</v>
      </c>
      <c r="G415">
        <v>5044</v>
      </c>
      <c r="H415" t="s">
        <v>2715</v>
      </c>
      <c r="I415" t="str">
        <f t="shared" si="6"/>
        <v/>
      </c>
    </row>
    <row r="416" spans="1:9" x14ac:dyDescent="0.25">
      <c r="A416">
        <v>50</v>
      </c>
      <c r="B416" t="s">
        <v>2583</v>
      </c>
      <c r="C416">
        <v>5045</v>
      </c>
      <c r="D416" t="s">
        <v>2716</v>
      </c>
      <c r="E416">
        <v>50</v>
      </c>
      <c r="F416" t="s">
        <v>2583</v>
      </c>
      <c r="G416">
        <v>5045</v>
      </c>
      <c r="H416" t="s">
        <v>2716</v>
      </c>
      <c r="I416" t="str">
        <f t="shared" si="6"/>
        <v/>
      </c>
    </row>
    <row r="417" spans="1:9" x14ac:dyDescent="0.25">
      <c r="A417">
        <v>50</v>
      </c>
      <c r="B417" t="s">
        <v>2583</v>
      </c>
      <c r="C417">
        <v>5046</v>
      </c>
      <c r="D417" t="s">
        <v>2717</v>
      </c>
      <c r="E417">
        <v>50</v>
      </c>
      <c r="F417" t="s">
        <v>2583</v>
      </c>
      <c r="G417">
        <v>5046</v>
      </c>
      <c r="H417" t="s">
        <v>2717</v>
      </c>
      <c r="I417" t="str">
        <f t="shared" si="6"/>
        <v/>
      </c>
    </row>
    <row r="418" spans="1:9" x14ac:dyDescent="0.25">
      <c r="A418">
        <v>50</v>
      </c>
      <c r="B418" t="s">
        <v>2583</v>
      </c>
      <c r="C418">
        <v>5047</v>
      </c>
      <c r="D418" t="s">
        <v>2718</v>
      </c>
      <c r="E418">
        <v>50</v>
      </c>
      <c r="F418" t="s">
        <v>2583</v>
      </c>
      <c r="G418">
        <v>5047</v>
      </c>
      <c r="H418" t="s">
        <v>2718</v>
      </c>
      <c r="I418" t="str">
        <f t="shared" si="6"/>
        <v/>
      </c>
    </row>
    <row r="419" spans="1:9" x14ac:dyDescent="0.25">
      <c r="A419" s="20">
        <v>50</v>
      </c>
      <c r="B419" t="s">
        <v>2583</v>
      </c>
      <c r="C419" s="21">
        <v>5048</v>
      </c>
      <c r="D419" t="s">
        <v>2719</v>
      </c>
      <c r="E419">
        <v>50</v>
      </c>
      <c r="F419" t="s">
        <v>2583</v>
      </c>
      <c r="G419" s="21">
        <v>5007</v>
      </c>
      <c r="H419" t="s">
        <v>2680</v>
      </c>
      <c r="I419" t="str">
        <f t="shared" si="6"/>
        <v>NAMSOS</v>
      </c>
    </row>
    <row r="420" spans="1:9" x14ac:dyDescent="0.25">
      <c r="A420">
        <v>50</v>
      </c>
      <c r="B420" t="s">
        <v>2583</v>
      </c>
      <c r="C420">
        <v>5049</v>
      </c>
      <c r="D420" t="s">
        <v>2720</v>
      </c>
      <c r="E420">
        <v>50</v>
      </c>
      <c r="F420" t="s">
        <v>2583</v>
      </c>
      <c r="G420">
        <v>5049</v>
      </c>
      <c r="H420" t="s">
        <v>2720</v>
      </c>
      <c r="I420" t="str">
        <f t="shared" si="6"/>
        <v/>
      </c>
    </row>
    <row r="421" spans="1:9" x14ac:dyDescent="0.25">
      <c r="A421" s="20">
        <v>50</v>
      </c>
      <c r="B421" t="s">
        <v>2583</v>
      </c>
      <c r="C421" s="21">
        <v>5050</v>
      </c>
      <c r="D421" t="s">
        <v>2721</v>
      </c>
      <c r="E421">
        <v>50</v>
      </c>
      <c r="F421" t="s">
        <v>2583</v>
      </c>
      <c r="G421" s="21">
        <v>5060</v>
      </c>
      <c r="H421" t="s">
        <v>2722</v>
      </c>
      <c r="I421" t="str">
        <f t="shared" si="6"/>
        <v>NÆRØYSUND</v>
      </c>
    </row>
    <row r="422" spans="1:9" x14ac:dyDescent="0.25">
      <c r="A422" s="20">
        <v>50</v>
      </c>
      <c r="B422" t="s">
        <v>2583</v>
      </c>
      <c r="C422" s="21">
        <v>5051</v>
      </c>
      <c r="D422" t="s">
        <v>2723</v>
      </c>
      <c r="E422">
        <v>50</v>
      </c>
      <c r="F422" t="s">
        <v>2583</v>
      </c>
      <c r="G422" s="21">
        <v>5060</v>
      </c>
      <c r="H422" t="s">
        <v>2722</v>
      </c>
      <c r="I422" t="str">
        <f t="shared" si="6"/>
        <v>NÆRØYSUND</v>
      </c>
    </row>
    <row r="423" spans="1:9" x14ac:dyDescent="0.25">
      <c r="A423">
        <v>50</v>
      </c>
      <c r="B423" t="s">
        <v>2583</v>
      </c>
      <c r="C423">
        <v>5052</v>
      </c>
      <c r="D423" t="s">
        <v>2724</v>
      </c>
      <c r="E423">
        <v>50</v>
      </c>
      <c r="F423" t="s">
        <v>2583</v>
      </c>
      <c r="G423">
        <v>5052</v>
      </c>
      <c r="H423" t="s">
        <v>2724</v>
      </c>
      <c r="I423" t="str">
        <f t="shared" si="6"/>
        <v/>
      </c>
    </row>
    <row r="424" spans="1:9" x14ac:dyDescent="0.25">
      <c r="A424">
        <v>50</v>
      </c>
      <c r="B424" t="s">
        <v>2583</v>
      </c>
      <c r="C424">
        <v>5053</v>
      </c>
      <c r="D424" t="s">
        <v>2725</v>
      </c>
      <c r="E424">
        <v>50</v>
      </c>
      <c r="F424" t="s">
        <v>2583</v>
      </c>
      <c r="G424">
        <v>5053</v>
      </c>
      <c r="H424" t="s">
        <v>2725</v>
      </c>
      <c r="I424" t="str">
        <f t="shared" si="6"/>
        <v/>
      </c>
    </row>
    <row r="425" spans="1:9" x14ac:dyDescent="0.25">
      <c r="A425">
        <v>50</v>
      </c>
      <c r="B425" t="s">
        <v>2583</v>
      </c>
      <c r="C425">
        <v>5054</v>
      </c>
      <c r="D425" t="s">
        <v>2726</v>
      </c>
      <c r="E425">
        <v>50</v>
      </c>
      <c r="F425" t="s">
        <v>2583</v>
      </c>
      <c r="G425">
        <v>5054</v>
      </c>
      <c r="H425" t="s">
        <v>2726</v>
      </c>
      <c r="I425" t="str">
        <f t="shared" si="6"/>
        <v/>
      </c>
    </row>
    <row r="426" spans="1:9" x14ac:dyDescent="0.25">
      <c r="A426">
        <v>50</v>
      </c>
      <c r="B426" t="s">
        <v>2583</v>
      </c>
      <c r="C426">
        <v>5061</v>
      </c>
      <c r="D426" t="s">
        <v>2727</v>
      </c>
      <c r="E426">
        <v>50</v>
      </c>
      <c r="F426" t="s">
        <v>2583</v>
      </c>
      <c r="G426">
        <v>5061</v>
      </c>
      <c r="H426" t="s">
        <v>2727</v>
      </c>
      <c r="I426" t="str">
        <f t="shared" si="6"/>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9CED66DCEAE8A4BA81DFB71C2212B8A" ma:contentTypeVersion="18" ma:contentTypeDescription="Opprett et nytt dokument." ma:contentTypeScope="" ma:versionID="fb66ba31c84760a0629358b5b7fa2977">
  <xsd:schema xmlns:xsd="http://www.w3.org/2001/XMLSchema" xmlns:xs="http://www.w3.org/2001/XMLSchema" xmlns:p="http://schemas.microsoft.com/office/2006/metadata/properties" xmlns:ns2="2f3ea751-0d89-4d46-a1d8-75120d080061" xmlns:ns3="6a0a391c-bce2-4240-954e-3993e080d609" targetNamespace="http://schemas.microsoft.com/office/2006/metadata/properties" ma:root="true" ma:fieldsID="ffa9848c1863797001b262230166df1c" ns2:_="" ns3:_="">
    <xsd:import namespace="2f3ea751-0d89-4d46-a1d8-75120d080061"/>
    <xsd:import namespace="6a0a391c-bce2-4240-954e-3993e080d6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Ansvarlig"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ea751-0d89-4d46-a1d8-75120d0800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3bea524a-c318-43b4-8e7c-1a00a3c54388" ma:termSetId="09814cd3-568e-fe90-9814-8d621ff8fb84" ma:anchorId="fba54fb3-c3e1-fe81-a776-ca4b69148c4d" ma:open="true" ma:isKeyword="false">
      <xsd:complexType>
        <xsd:sequence>
          <xsd:element ref="pc:Terms" minOccurs="0" maxOccurs="1"/>
        </xsd:sequence>
      </xsd:complexType>
    </xsd:element>
    <xsd:element name="Ansvarlig" ma:index="24" nillable="true" ma:displayName="Ansvarlig" ma:format="Dropdown" ma:internalName="Ansvarlig">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0a391c-bce2-4240-954e-3993e080d60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23" nillable="true" ma:displayName="Taxonomy Catch All Column" ma:hidden="true" ma:list="{2efd21f5-0355-4c10-b2f9-bce9bb476f06}" ma:internalName="TaxCatchAll" ma:showField="CatchAllData" ma:web="6a0a391c-bce2-4240-954e-3993e080d6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CE6149-9E13-49B0-812B-C1A3C5E046CE}">
  <ds:schemaRefs>
    <ds:schemaRef ds:uri="http://schemas.microsoft.com/sharepoint/v3/contenttype/forms"/>
  </ds:schemaRefs>
</ds:datastoreItem>
</file>

<file path=customXml/itemProps2.xml><?xml version="1.0" encoding="utf-8"?>
<ds:datastoreItem xmlns:ds="http://schemas.openxmlformats.org/officeDocument/2006/customXml" ds:itemID="{71484F4C-D6EA-408E-BA68-3CDBCCF94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3ea751-0d89-4d46-a1d8-75120d080061"/>
    <ds:schemaRef ds:uri="6a0a391c-bce2-4240-954e-3993e080d6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Beregninger</vt:lpstr>
      <vt:lpstr>Antall husdyr</vt:lpstr>
      <vt:lpstr>Innbyggertall</vt:lpstr>
      <vt:lpstr>Halm</vt:lpstr>
      <vt:lpstr>Faktorer</vt:lpstr>
      <vt:lpstr>Kommuneendringer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Tord Peder Rafael Luna Araldsen</dc:creator>
  <cp:keywords/>
  <dc:description/>
  <cp:lastModifiedBy>Tord Peder Rafael Luna Araldsen</cp:lastModifiedBy>
  <cp:revision/>
  <dcterms:created xsi:type="dcterms:W3CDTF">2023-09-25T08:37:17Z</dcterms:created>
  <dcterms:modified xsi:type="dcterms:W3CDTF">2023-09-26T10:57:06Z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768ce0-ceaf-4778-8ab1-e65d26fe9939_Enabled">
    <vt:lpwstr>true</vt:lpwstr>
  </property>
  <property fmtid="{D5CDD505-2E9C-101B-9397-08002B2CF9AE}" pid="3" name="MSIP_Label_06768ce0-ceaf-4778-8ab1-e65d26fe9939_SetDate">
    <vt:lpwstr>2023-09-25T13:00:00Z</vt:lpwstr>
  </property>
  <property fmtid="{D5CDD505-2E9C-101B-9397-08002B2CF9AE}" pid="4" name="MSIP_Label_06768ce0-ceaf-4778-8ab1-e65d26fe9939_Method">
    <vt:lpwstr>Standard</vt:lpwstr>
  </property>
  <property fmtid="{D5CDD505-2E9C-101B-9397-08002B2CF9AE}" pid="5" name="MSIP_Label_06768ce0-ceaf-4778-8ab1-e65d26fe9939_Name">
    <vt:lpwstr>Begrenset - PROD</vt:lpwstr>
  </property>
  <property fmtid="{D5CDD505-2E9C-101B-9397-08002B2CF9AE}" pid="6" name="MSIP_Label_06768ce0-ceaf-4778-8ab1-e65d26fe9939_SiteId">
    <vt:lpwstr>3d50ddd4-00a1-4ab7-9788-decf14a8728f</vt:lpwstr>
  </property>
  <property fmtid="{D5CDD505-2E9C-101B-9397-08002B2CF9AE}" pid="7" name="MSIP_Label_06768ce0-ceaf-4778-8ab1-e65d26fe9939_ActionId">
    <vt:lpwstr>50b6a99b-d673-4927-86cb-874c6ec6b6ff</vt:lpwstr>
  </property>
  <property fmtid="{D5CDD505-2E9C-101B-9397-08002B2CF9AE}" pid="8" name="MSIP_Label_06768ce0-ceaf-4778-8ab1-e65d26fe9939_ContentBits">
    <vt:lpwstr>0</vt:lpwstr>
  </property>
</Properties>
</file>